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Rod Kervin\Documents\Avoye Design\Client Folders\AAA Active Projects\Ram &amp; Julie\Worksheets\"/>
    </mc:Choice>
  </mc:AlternateContent>
  <xr:revisionPtr revIDLastSave="0" documentId="13_ncr:1_{81935B60-F4AC-4C56-A30D-C8EEAB50AF7B}" xr6:coauthVersionLast="45" xr6:coauthVersionMax="45" xr10:uidLastSave="{00000000-0000-0000-0000-000000000000}"/>
  <bookViews>
    <workbookView xWindow="-120" yWindow="-120" windowWidth="29040" windowHeight="15840" tabRatio="809" xr2:uid="{00000000-000D-0000-FFFF-FFFF00000000}"/>
  </bookViews>
  <sheets>
    <sheet name="ARCH D LAYOUT" sheetId="5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9" i="50" l="1"/>
  <c r="AE39" i="50"/>
  <c r="AG39" i="50"/>
  <c r="AD3" i="50"/>
  <c r="U15" i="50"/>
  <c r="AE12" i="50"/>
  <c r="AE15" i="50" s="1"/>
  <c r="AG10" i="50"/>
  <c r="AG9" i="50"/>
  <c r="AG15" i="50" l="1"/>
  <c r="CT89" i="50"/>
  <c r="CK108" i="50"/>
  <c r="CW107" i="50"/>
  <c r="CW105" i="50"/>
  <c r="CW101" i="50"/>
  <c r="CW100" i="50"/>
  <c r="CD96" i="50"/>
  <c r="CQ97" i="50" s="1"/>
  <c r="CA94" i="50"/>
  <c r="CA95" i="50" s="1"/>
  <c r="CD95" i="50" s="1"/>
  <c r="CJ97" i="50" s="1"/>
  <c r="CV96" i="50" l="1"/>
  <c r="CU103" i="50" s="1"/>
  <c r="CD51" i="50"/>
  <c r="CQ52" i="50" s="1"/>
  <c r="CA49" i="50"/>
  <c r="CA50" i="50" s="1"/>
  <c r="CD50" i="50" s="1"/>
  <c r="CJ52" i="50" s="1"/>
  <c r="CT21" i="50"/>
  <c r="CW40" i="50"/>
  <c r="CW38" i="50"/>
  <c r="CW35" i="50"/>
  <c r="CW33" i="50"/>
  <c r="CW32" i="50"/>
  <c r="CD28" i="50"/>
  <c r="CQ29" i="50" s="1"/>
  <c r="CA26" i="50"/>
  <c r="CA27" i="50" s="1"/>
  <c r="CD27" i="50" s="1"/>
  <c r="CJ29" i="50" s="1"/>
  <c r="CW17" i="50"/>
  <c r="CW15" i="50"/>
  <c r="CU13" i="50"/>
  <c r="CU18" i="50" s="1"/>
  <c r="CW12" i="50"/>
  <c r="CW10" i="50"/>
  <c r="CW9" i="50"/>
  <c r="CT3" i="50"/>
  <c r="BL64" i="50"/>
  <c r="BC85" i="50"/>
  <c r="BO84" i="50"/>
  <c r="BO82" i="50"/>
  <c r="BO79" i="50"/>
  <c r="BO77" i="50"/>
  <c r="BO75" i="50"/>
  <c r="AV71" i="50"/>
  <c r="BI72" i="50" s="1"/>
  <c r="AS69" i="50"/>
  <c r="AS70" i="50" s="1"/>
  <c r="AV70" i="50" s="1"/>
  <c r="BB72" i="50" s="1"/>
  <c r="BO60" i="50"/>
  <c r="BO58" i="50"/>
  <c r="BO55" i="50"/>
  <c r="BO53" i="50"/>
  <c r="BO52" i="50"/>
  <c r="AV47" i="50"/>
  <c r="BI48" i="50" s="1"/>
  <c r="AS45" i="50"/>
  <c r="AS46" i="50" s="1"/>
  <c r="AV46" i="50" s="1"/>
  <c r="BB48" i="50" s="1"/>
  <c r="BL40" i="50"/>
  <c r="AD78" i="50"/>
  <c r="U99" i="50"/>
  <c r="AG98" i="50"/>
  <c r="AG96" i="50"/>
  <c r="AG93" i="50"/>
  <c r="AG92" i="50"/>
  <c r="AG91" i="50"/>
  <c r="AG89" i="50"/>
  <c r="N85" i="50"/>
  <c r="AA86" i="50" s="1"/>
  <c r="K83" i="50"/>
  <c r="K84" i="50" s="1"/>
  <c r="N84" i="50" s="1"/>
  <c r="T86" i="50" s="1"/>
  <c r="AD56" i="50"/>
  <c r="U75" i="50"/>
  <c r="AG74" i="50"/>
  <c r="AG72" i="50"/>
  <c r="AG69" i="50"/>
  <c r="AG68" i="50"/>
  <c r="AG67" i="50"/>
  <c r="N63" i="50"/>
  <c r="AA64" i="50" s="1"/>
  <c r="K61" i="50"/>
  <c r="K62" i="50" s="1"/>
  <c r="N62" i="50" s="1"/>
  <c r="T64" i="50" s="1"/>
  <c r="AG53" i="50"/>
  <c r="AE53" i="50"/>
  <c r="U53" i="50"/>
  <c r="BN71" i="50" l="1"/>
  <c r="BM80" i="50" s="1"/>
  <c r="BM85" i="50" s="1"/>
  <c r="CV28" i="50"/>
  <c r="CU36" i="50" s="1"/>
  <c r="CW36" i="50" s="1"/>
  <c r="CW41" i="50" s="1"/>
  <c r="CU108" i="50"/>
  <c r="CW103" i="50"/>
  <c r="CW108" i="50" s="1"/>
  <c r="CV51" i="50"/>
  <c r="BN47" i="50"/>
  <c r="BM56" i="50" s="1"/>
  <c r="BM61" i="50" s="1"/>
  <c r="CW18" i="50"/>
  <c r="CU41" i="50"/>
  <c r="AF85" i="50"/>
  <c r="AE94" i="50" s="1"/>
  <c r="AF63" i="50"/>
  <c r="AE70" i="50" s="1"/>
  <c r="BL17" i="50"/>
  <c r="BC37" i="50"/>
  <c r="BO36" i="50"/>
  <c r="BO34" i="50"/>
  <c r="BO31" i="50"/>
  <c r="AV24" i="50"/>
  <c r="BI25" i="50" s="1"/>
  <c r="AS22" i="50"/>
  <c r="AS23" i="50" s="1"/>
  <c r="AV23" i="50" s="1"/>
  <c r="BB25" i="50" s="1"/>
  <c r="BL3" i="50"/>
  <c r="BO14" i="50"/>
  <c r="BM12" i="50"/>
  <c r="BM14" i="50" s="1"/>
  <c r="BO80" i="50" l="1"/>
  <c r="BO85" i="50" s="1"/>
  <c r="BO56" i="50"/>
  <c r="BO61" i="50" s="1"/>
  <c r="AE75" i="50"/>
  <c r="AG70" i="50"/>
  <c r="AG75" i="50" s="1"/>
  <c r="AE99" i="50"/>
  <c r="AG94" i="50"/>
  <c r="AG99" i="50" s="1"/>
  <c r="BN24" i="50"/>
  <c r="BM32" i="50" s="1"/>
  <c r="BM37" i="50" s="1"/>
  <c r="U27" i="50"/>
  <c r="BO32" i="50" l="1"/>
  <c r="BO37" i="50" s="1"/>
</calcChain>
</file>

<file path=xl/sharedStrings.xml><?xml version="1.0" encoding="utf-8"?>
<sst xmlns="http://schemas.openxmlformats.org/spreadsheetml/2006/main" count="940" uniqueCount="157">
  <si>
    <t>=</t>
  </si>
  <si>
    <t>x</t>
  </si>
  <si>
    <t>Thickness</t>
  </si>
  <si>
    <t>mm</t>
  </si>
  <si>
    <t>/</t>
  </si>
  <si>
    <t>RSI</t>
  </si>
  <si>
    <t>Exterior</t>
  </si>
  <si>
    <t>Interior</t>
  </si>
  <si>
    <t>Assembly Name</t>
  </si>
  <si>
    <t>Layer</t>
  </si>
  <si>
    <t>Structural</t>
  </si>
  <si>
    <t>R-EFF</t>
  </si>
  <si>
    <t>Primary Material</t>
  </si>
  <si>
    <t>Infill Material</t>
  </si>
  <si>
    <t>Required fire resistance rating</t>
  </si>
  <si>
    <t>Required sound transmission class</t>
  </si>
  <si>
    <t>#</t>
  </si>
  <si>
    <t>Totals</t>
  </si>
  <si>
    <t>RSI-parallel</t>
  </si>
  <si>
    <t>% area of framing</t>
  </si>
  <si>
    <t>% area of cavity</t>
  </si>
  <si>
    <t>inches</t>
  </si>
  <si>
    <t>Section</t>
  </si>
  <si>
    <t>RSI/mm of framing</t>
  </si>
  <si>
    <t>Required RSI (Effective)</t>
  </si>
  <si>
    <t>Framing Depth</t>
  </si>
  <si>
    <t>Foundation</t>
  </si>
  <si>
    <t>O.C.</t>
  </si>
  <si>
    <t>24"</t>
  </si>
  <si>
    <t>Wall Board</t>
  </si>
  <si>
    <t>Gypsum Panel</t>
  </si>
  <si>
    <t>Tape, Mud &amp; Paint</t>
  </si>
  <si>
    <t>Finish</t>
  </si>
  <si>
    <t>Flooring</t>
  </si>
  <si>
    <t>Air Film</t>
  </si>
  <si>
    <t>Cladding</t>
  </si>
  <si>
    <t>Cement Fiber (Lap/Shingles/B&amp;B)</t>
  </si>
  <si>
    <t>Capilliary Break</t>
  </si>
  <si>
    <t>Treated Plywood Strips</t>
  </si>
  <si>
    <t>16"</t>
  </si>
  <si>
    <t>Air Cavity</t>
  </si>
  <si>
    <t>Sheathing Membrane</t>
  </si>
  <si>
    <t>Tyvek Building Paper</t>
  </si>
  <si>
    <t>Dampproofing</t>
  </si>
  <si>
    <t>Bituminous Coating</t>
  </si>
  <si>
    <t>Sheathing</t>
  </si>
  <si>
    <t>1/2" Plywood</t>
  </si>
  <si>
    <t>Wall Framing</t>
  </si>
  <si>
    <t>Soffit</t>
  </si>
  <si>
    <t>Aluminum or Vinyl</t>
  </si>
  <si>
    <t>Roofing</t>
  </si>
  <si>
    <t>Underlay</t>
  </si>
  <si>
    <t>Vapor Barrier</t>
  </si>
  <si>
    <t>Ceiling Board</t>
  </si>
  <si>
    <t>6MIL Poly Sheet</t>
  </si>
  <si>
    <t>Gas Barrier</t>
  </si>
  <si>
    <t>Drainage Layer</t>
  </si>
  <si>
    <t>Compacted Granular Fill</t>
  </si>
  <si>
    <t>By Owner</t>
  </si>
  <si>
    <t>Plywood T&amp;G</t>
  </si>
  <si>
    <t>Floor Joists</t>
  </si>
  <si>
    <t>Roof Framing</t>
  </si>
  <si>
    <t>Engineered Trusses</t>
  </si>
  <si>
    <t>Insulation</t>
  </si>
  <si>
    <t>Asphalt Shingles 40 Year</t>
  </si>
  <si>
    <t>Rigid Foam</t>
  </si>
  <si>
    <t>Waterproof Roofing Membrane</t>
  </si>
  <si>
    <t>Notes:</t>
  </si>
  <si>
    <t>Required R Value (Effective)</t>
  </si>
  <si>
    <r>
      <t>RSI</t>
    </r>
    <r>
      <rPr>
        <vertAlign val="subscript"/>
        <sz val="10"/>
        <rFont val="Century Gothic"/>
        <family val="2"/>
      </rPr>
      <t>F</t>
    </r>
  </si>
  <si>
    <t>R Value of batt</t>
  </si>
  <si>
    <r>
      <t>RSI</t>
    </r>
    <r>
      <rPr>
        <vertAlign val="subscript"/>
        <sz val="10"/>
        <rFont val="Century Gothic"/>
        <family val="2"/>
      </rPr>
      <t>c</t>
    </r>
  </si>
  <si>
    <t>(</t>
  </si>
  <si>
    <t>)</t>
  </si>
  <si>
    <t>+</t>
  </si>
  <si>
    <r>
      <t>RSI</t>
    </r>
    <r>
      <rPr>
        <vertAlign val="subscript"/>
        <sz val="8"/>
        <rFont val="Century Gothic"/>
        <family val="2"/>
      </rPr>
      <t>F</t>
    </r>
  </si>
  <si>
    <t>RSIc</t>
  </si>
  <si>
    <t>Topside</t>
  </si>
  <si>
    <t>Underside</t>
  </si>
  <si>
    <t>"</t>
  </si>
  <si>
    <t>45 Minutes</t>
  </si>
  <si>
    <t>Crawlspace Foundation Wall</t>
  </si>
  <si>
    <t>25MPA Concrete</t>
  </si>
  <si>
    <t>2x6 Exterior Wall</t>
  </si>
  <si>
    <t>2X6 Studs SPF #2 OB</t>
  </si>
  <si>
    <t>Batt Insulation</t>
  </si>
  <si>
    <t>Common Insulated Roof</t>
  </si>
  <si>
    <t>Blown Insulation</t>
  </si>
  <si>
    <t>Common Exterior Roof</t>
  </si>
  <si>
    <t>Deck Joists</t>
  </si>
  <si>
    <t>Sheet Metal</t>
  </si>
  <si>
    <t>Strapping</t>
  </si>
  <si>
    <t>6M Poly Sheet</t>
  </si>
  <si>
    <t>TBD</t>
  </si>
  <si>
    <t>TDB</t>
  </si>
  <si>
    <t>Metal Roofing</t>
  </si>
  <si>
    <t>Asphalt Shingle Roofing</t>
  </si>
  <si>
    <t>Framing</t>
  </si>
  <si>
    <t>Basement Slab</t>
  </si>
  <si>
    <t>Slab Floor</t>
  </si>
  <si>
    <t>25 MPa Concrete</t>
  </si>
  <si>
    <t>Ridig Foam</t>
  </si>
  <si>
    <t>3/4" T&amp;G Plywood</t>
  </si>
  <si>
    <t xml:space="preserve"> Air Film</t>
  </si>
  <si>
    <t>Membrane</t>
  </si>
  <si>
    <t>Duradeck or similar</t>
  </si>
  <si>
    <t>Garage Slab</t>
  </si>
  <si>
    <t>1x4 SPF #2 OB</t>
  </si>
  <si>
    <t>Blocking</t>
  </si>
  <si>
    <t>Blocking to create sloped floor</t>
  </si>
  <si>
    <t xml:space="preserve">  </t>
  </si>
  <si>
    <t>House/Garage Partition</t>
  </si>
  <si>
    <t>XPS Rigid Board</t>
  </si>
  <si>
    <t>2x4 Studs</t>
  </si>
  <si>
    <t>Insulated Scissor Truss Roof</t>
  </si>
  <si>
    <t>Engineered Scissor Trusses</t>
  </si>
  <si>
    <t>Exterior Timberframe Roof</t>
  </si>
  <si>
    <t>T&amp;G Pine</t>
  </si>
  <si>
    <t>2x SPF #2 OB Vary To Slope</t>
  </si>
  <si>
    <t>Exterior Side Faces Garage</t>
  </si>
  <si>
    <t>2x4 SPF #2 O.B. On Flat</t>
  </si>
  <si>
    <t>2x12 SPF #2 O.B.</t>
  </si>
  <si>
    <t>Roof Rafters</t>
  </si>
  <si>
    <t>Standing Seam Metal Roofing</t>
  </si>
  <si>
    <t>2x12 Insulated Roof</t>
  </si>
  <si>
    <t>TJI Joists by Others</t>
  </si>
  <si>
    <t>BCBC Assembly Reference</t>
  </si>
  <si>
    <t>BCBC Assembly #</t>
  </si>
  <si>
    <t>Common Exterior Vault Roof</t>
  </si>
  <si>
    <t>8" Concrete Wall w/ 2x4 Furred Wall</t>
  </si>
  <si>
    <t>8" Concrete Wall w/ Rigid Insulation</t>
  </si>
  <si>
    <t>Supports elevator rails</t>
  </si>
  <si>
    <t>9 1/2" TJI Floor</t>
  </si>
  <si>
    <t>14" TJI Floor</t>
  </si>
  <si>
    <t>14" TJI Floor over Garage</t>
  </si>
  <si>
    <t>9.5" TJI Balcony over Heated Space</t>
  </si>
  <si>
    <t>9.5" TJI Joists</t>
  </si>
  <si>
    <t>14" TJI Joists</t>
  </si>
  <si>
    <t>Timberframe Rafters</t>
  </si>
  <si>
    <t>F1</t>
  </si>
  <si>
    <t>F2</t>
  </si>
  <si>
    <t>F3</t>
  </si>
  <si>
    <t>F4</t>
  </si>
  <si>
    <t>F5</t>
  </si>
  <si>
    <t>F6</t>
  </si>
  <si>
    <t>W1</t>
  </si>
  <si>
    <t>W2</t>
  </si>
  <si>
    <t>W3</t>
  </si>
  <si>
    <t>W4</t>
  </si>
  <si>
    <t>R1</t>
  </si>
  <si>
    <t>R2</t>
  </si>
  <si>
    <t>R3</t>
  </si>
  <si>
    <t>R4</t>
  </si>
  <si>
    <t>R5</t>
  </si>
  <si>
    <t>R6</t>
  </si>
  <si>
    <t>Spray Foam Insul.</t>
  </si>
  <si>
    <t>Heating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</si>
</sst>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vertAlign val="subscript"/>
      <sz val="10"/>
      <name val="Century Gothic"/>
      <family val="2"/>
    </font>
    <font>
      <sz val="8"/>
      <name val="Century Gothic"/>
      <family val="2"/>
    </font>
    <font>
      <sz val="28"/>
      <name val="Century Gothic"/>
      <family val="2"/>
    </font>
    <font>
      <b/>
      <sz val="24"/>
      <name val="Century Gothic"/>
      <family val="2"/>
    </font>
    <font>
      <sz val="24"/>
      <name val="Century Gothic"/>
      <family val="2"/>
    </font>
    <font>
      <vertAlign val="subscript"/>
      <sz val="8"/>
      <name val="Century Gothic"/>
      <family val="2"/>
    </font>
    <font>
      <b/>
      <u/>
      <sz val="10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b/>
      <sz val="48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9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259">
    <xf numFmtId="0" fontId="0" fillId="0" borderId="0" xfId="0"/>
    <xf numFmtId="0" fontId="20" fillId="25" borderId="32" xfId="37" applyFont="1" applyFill="1" applyBorder="1" applyAlignment="1">
      <alignment vertical="center"/>
    </xf>
    <xf numFmtId="0" fontId="20" fillId="25" borderId="33" xfId="37" applyFont="1" applyFill="1" applyBorder="1" applyAlignment="1">
      <alignment vertical="center"/>
    </xf>
    <xf numFmtId="0" fontId="20" fillId="25" borderId="34" xfId="37" applyFont="1" applyFill="1" applyBorder="1" applyAlignment="1">
      <alignment vertical="center"/>
    </xf>
    <xf numFmtId="0" fontId="20" fillId="25" borderId="22" xfId="37" applyFont="1" applyFill="1" applyBorder="1" applyAlignment="1">
      <alignment vertical="center"/>
    </xf>
    <xf numFmtId="0" fontId="20" fillId="25" borderId="10" xfId="37" applyFont="1" applyFill="1" applyBorder="1" applyAlignment="1">
      <alignment vertical="center"/>
    </xf>
    <xf numFmtId="0" fontId="20" fillId="25" borderId="35" xfId="37" applyFont="1" applyFill="1" applyBorder="1" applyAlignment="1">
      <alignment horizontal="center" vertical="center"/>
    </xf>
    <xf numFmtId="0" fontId="20" fillId="25" borderId="0" xfId="37" applyFont="1" applyFill="1" applyAlignment="1">
      <alignment vertical="center"/>
    </xf>
    <xf numFmtId="0" fontId="20" fillId="25" borderId="12" xfId="37" applyFont="1" applyFill="1" applyBorder="1" applyAlignment="1">
      <alignment vertical="center"/>
    </xf>
    <xf numFmtId="0" fontId="20" fillId="25" borderId="30" xfId="37" applyFont="1" applyFill="1" applyBorder="1" applyAlignment="1">
      <alignment horizontal="center" vertical="center"/>
    </xf>
    <xf numFmtId="0" fontId="20" fillId="25" borderId="11" xfId="37" applyFont="1" applyFill="1" applyBorder="1" applyAlignment="1">
      <alignment vertical="center"/>
    </xf>
    <xf numFmtId="0" fontId="21" fillId="25" borderId="38" xfId="37" applyFont="1" applyFill="1" applyBorder="1" applyAlignment="1">
      <alignment horizontal="center" vertical="center"/>
    </xf>
    <xf numFmtId="12" fontId="20" fillId="25" borderId="35" xfId="37" applyNumberFormat="1" applyFont="1" applyFill="1" applyBorder="1" applyAlignment="1">
      <alignment horizontal="left" vertical="center"/>
    </xf>
    <xf numFmtId="12" fontId="20" fillId="25" borderId="27" xfId="37" applyNumberFormat="1" applyFont="1" applyFill="1" applyBorder="1" applyAlignment="1">
      <alignment horizontal="left" vertical="center"/>
    </xf>
    <xf numFmtId="12" fontId="20" fillId="25" borderId="30" xfId="37" applyNumberFormat="1" applyFont="1" applyFill="1" applyBorder="1" applyAlignment="1">
      <alignment horizontal="left" vertical="center"/>
    </xf>
    <xf numFmtId="0" fontId="20" fillId="24" borderId="53" xfId="37" applyFont="1" applyFill="1" applyBorder="1" applyAlignment="1">
      <alignment horizontal="center" vertical="center"/>
    </xf>
    <xf numFmtId="12" fontId="20" fillId="25" borderId="24" xfId="37" applyNumberFormat="1" applyFont="1" applyFill="1" applyBorder="1" applyAlignment="1">
      <alignment horizontal="left" vertical="center"/>
    </xf>
    <xf numFmtId="12" fontId="21" fillId="25" borderId="20" xfId="37" applyNumberFormat="1" applyFont="1" applyFill="1" applyBorder="1" applyAlignment="1">
      <alignment horizontal="left" vertical="center"/>
    </xf>
    <xf numFmtId="0" fontId="20" fillId="24" borderId="19" xfId="37" applyFont="1" applyFill="1" applyBorder="1" applyAlignment="1">
      <alignment horizontal="center" vertical="center"/>
    </xf>
    <xf numFmtId="12" fontId="20" fillId="25" borderId="20" xfId="37" applyNumberFormat="1" applyFont="1" applyFill="1" applyBorder="1" applyAlignment="1">
      <alignment horizontal="left" vertical="center"/>
    </xf>
    <xf numFmtId="0" fontId="20" fillId="24" borderId="22" xfId="37" applyFont="1" applyFill="1" applyBorder="1" applyAlignment="1">
      <alignment vertical="center"/>
    </xf>
    <xf numFmtId="0" fontId="20" fillId="24" borderId="0" xfId="37" applyFont="1" applyFill="1" applyAlignment="1">
      <alignment vertical="center"/>
    </xf>
    <xf numFmtId="0" fontId="20" fillId="24" borderId="32" xfId="37" applyFont="1" applyFill="1" applyBorder="1" applyAlignment="1">
      <alignment vertical="center"/>
    </xf>
    <xf numFmtId="0" fontId="20" fillId="24" borderId="13" xfId="37" applyFont="1" applyFill="1" applyBorder="1" applyAlignment="1">
      <alignment vertical="center"/>
    </xf>
    <xf numFmtId="0" fontId="20" fillId="24" borderId="15" xfId="37" applyFont="1" applyFill="1" applyBorder="1" applyAlignment="1">
      <alignment vertical="center"/>
    </xf>
    <xf numFmtId="0" fontId="20" fillId="24" borderId="14" xfId="37" applyFont="1" applyFill="1" applyBorder="1" applyAlignment="1">
      <alignment vertical="center"/>
    </xf>
    <xf numFmtId="0" fontId="20" fillId="24" borderId="11" xfId="37" applyFont="1" applyFill="1" applyBorder="1" applyAlignment="1">
      <alignment vertical="center"/>
    </xf>
    <xf numFmtId="12" fontId="20" fillId="25" borderId="59" xfId="37" applyNumberFormat="1" applyFont="1" applyFill="1" applyBorder="1" applyAlignment="1">
      <alignment horizontal="left" vertical="center"/>
    </xf>
    <xf numFmtId="0" fontId="20" fillId="24" borderId="61" xfId="37" applyFont="1" applyFill="1" applyBorder="1" applyAlignment="1">
      <alignment horizontal="center" vertical="center"/>
    </xf>
    <xf numFmtId="12" fontId="21" fillId="25" borderId="64" xfId="37" applyNumberFormat="1" applyFont="1" applyFill="1" applyBorder="1" applyAlignment="1">
      <alignment horizontal="left" vertical="center"/>
    </xf>
    <xf numFmtId="0" fontId="20" fillId="24" borderId="67" xfId="37" applyFont="1" applyFill="1" applyBorder="1" applyAlignment="1">
      <alignment horizontal="center" vertical="center"/>
    </xf>
    <xf numFmtId="12" fontId="20" fillId="25" borderId="54" xfId="37" applyNumberFormat="1" applyFont="1" applyFill="1" applyBorder="1" applyAlignment="1">
      <alignment horizontal="left" vertical="center"/>
    </xf>
    <xf numFmtId="0" fontId="20" fillId="24" borderId="69" xfId="37" applyFont="1" applyFill="1" applyBorder="1" applyAlignment="1">
      <alignment horizontal="center" vertical="center"/>
    </xf>
    <xf numFmtId="0" fontId="21" fillId="25" borderId="61" xfId="37" applyFont="1" applyFill="1" applyBorder="1" applyAlignment="1">
      <alignment horizontal="center" vertical="center"/>
    </xf>
    <xf numFmtId="0" fontId="20" fillId="24" borderId="71" xfId="37" applyFont="1" applyFill="1" applyBorder="1" applyAlignment="1">
      <alignment horizontal="center" vertical="center"/>
    </xf>
    <xf numFmtId="0" fontId="20" fillId="24" borderId="26" xfId="37" applyFont="1" applyFill="1" applyBorder="1" applyAlignment="1">
      <alignment horizontal="center" vertical="center"/>
    </xf>
    <xf numFmtId="0" fontId="20" fillId="24" borderId="29" xfId="37" applyFont="1" applyFill="1" applyBorder="1" applyAlignment="1">
      <alignment horizontal="center" vertical="center"/>
    </xf>
    <xf numFmtId="0" fontId="20" fillId="24" borderId="46" xfId="37" applyFont="1" applyFill="1" applyBorder="1" applyAlignment="1">
      <alignment horizontal="center" vertical="center"/>
    </xf>
    <xf numFmtId="0" fontId="20" fillId="24" borderId="26" xfId="37" applyFont="1" applyFill="1" applyBorder="1" applyAlignment="1">
      <alignment horizontal="center" vertical="center"/>
    </xf>
    <xf numFmtId="0" fontId="20" fillId="24" borderId="29" xfId="37" applyFont="1" applyFill="1" applyBorder="1" applyAlignment="1">
      <alignment horizontal="center" vertical="center"/>
    </xf>
    <xf numFmtId="0" fontId="20" fillId="24" borderId="46" xfId="37" applyFont="1" applyFill="1" applyBorder="1" applyAlignment="1">
      <alignment horizontal="center" vertical="center"/>
    </xf>
    <xf numFmtId="0" fontId="20" fillId="24" borderId="26" xfId="37" applyFont="1" applyFill="1" applyBorder="1" applyAlignment="1">
      <alignment horizontal="center" vertical="center"/>
    </xf>
    <xf numFmtId="0" fontId="20" fillId="24" borderId="29" xfId="37" applyFont="1" applyFill="1" applyBorder="1" applyAlignment="1">
      <alignment horizontal="center" vertical="center"/>
    </xf>
    <xf numFmtId="0" fontId="20" fillId="24" borderId="46" xfId="37" applyFont="1" applyFill="1" applyBorder="1" applyAlignment="1">
      <alignment horizontal="center" vertical="center"/>
    </xf>
    <xf numFmtId="0" fontId="20" fillId="24" borderId="26" xfId="37" applyFont="1" applyFill="1" applyBorder="1" applyAlignment="1">
      <alignment horizontal="center" vertical="center"/>
    </xf>
    <xf numFmtId="0" fontId="20" fillId="24" borderId="0" xfId="37" applyFont="1" applyFill="1" applyBorder="1" applyAlignment="1">
      <alignment vertical="center"/>
    </xf>
    <xf numFmtId="0" fontId="20" fillId="24" borderId="17" xfId="37" applyFont="1" applyFill="1" applyBorder="1" applyAlignment="1">
      <alignment vertical="center"/>
    </xf>
    <xf numFmtId="0" fontId="20" fillId="24" borderId="26" xfId="37" applyFont="1" applyFill="1" applyBorder="1" applyAlignment="1">
      <alignment horizontal="center" vertical="center"/>
    </xf>
    <xf numFmtId="0" fontId="20" fillId="24" borderId="29" xfId="37" applyFont="1" applyFill="1" applyBorder="1" applyAlignment="1">
      <alignment horizontal="center" vertical="center"/>
    </xf>
    <xf numFmtId="0" fontId="20" fillId="24" borderId="27" xfId="37" applyFont="1" applyFill="1" applyBorder="1" applyAlignment="1">
      <alignment horizontal="center" vertical="center"/>
    </xf>
    <xf numFmtId="13" fontId="23" fillId="24" borderId="27" xfId="37" applyNumberFormat="1" applyFont="1" applyFill="1" applyBorder="1" applyAlignment="1">
      <alignment horizontal="center" vertical="center"/>
    </xf>
    <xf numFmtId="164" fontId="20" fillId="24" borderId="27" xfId="37" applyNumberFormat="1" applyFont="1" applyFill="1" applyBorder="1" applyAlignment="1">
      <alignment horizontal="center" vertical="center"/>
    </xf>
    <xf numFmtId="0" fontId="20" fillId="24" borderId="30" xfId="37" applyFont="1" applyFill="1" applyBorder="1" applyAlignment="1">
      <alignment horizontal="center" vertical="center"/>
    </xf>
    <xf numFmtId="164" fontId="20" fillId="24" borderId="30" xfId="37" applyNumberFormat="1" applyFont="1" applyFill="1" applyBorder="1" applyAlignment="1">
      <alignment horizontal="center" vertical="center"/>
    </xf>
    <xf numFmtId="0" fontId="26" fillId="25" borderId="0" xfId="37" applyFont="1" applyFill="1" applyAlignment="1">
      <alignment horizontal="center" vertical="center"/>
    </xf>
    <xf numFmtId="0" fontId="21" fillId="25" borderId="13" xfId="37" applyFont="1" applyFill="1" applyBorder="1" applyAlignment="1">
      <alignment horizontal="center" vertical="center"/>
    </xf>
    <xf numFmtId="0" fontId="21" fillId="25" borderId="22" xfId="37" applyFont="1" applyFill="1" applyBorder="1" applyAlignment="1">
      <alignment horizontal="center" vertical="center"/>
    </xf>
    <xf numFmtId="0" fontId="21" fillId="25" borderId="10" xfId="37" applyFont="1" applyFill="1" applyBorder="1" applyAlignment="1">
      <alignment horizontal="center" vertical="center"/>
    </xf>
    <xf numFmtId="0" fontId="21" fillId="25" borderId="15" xfId="37" applyFont="1" applyFill="1" applyBorder="1" applyAlignment="1">
      <alignment horizontal="center" vertical="center"/>
    </xf>
    <xf numFmtId="0" fontId="21" fillId="25" borderId="0" xfId="37" applyFont="1" applyFill="1" applyAlignment="1">
      <alignment horizontal="center" vertical="center"/>
    </xf>
    <xf numFmtId="0" fontId="21" fillId="25" borderId="12" xfId="37" applyFont="1" applyFill="1" applyBorder="1" applyAlignment="1">
      <alignment horizontal="center" vertical="center"/>
    </xf>
    <xf numFmtId="0" fontId="21" fillId="25" borderId="14" xfId="37" applyFont="1" applyFill="1" applyBorder="1" applyAlignment="1">
      <alignment horizontal="center" vertical="center"/>
    </xf>
    <xf numFmtId="0" fontId="21" fillId="25" borderId="32" xfId="37" applyFont="1" applyFill="1" applyBorder="1" applyAlignment="1">
      <alignment horizontal="center" vertical="center"/>
    </xf>
    <xf numFmtId="0" fontId="21" fillId="25" borderId="11" xfId="37" applyFont="1" applyFill="1" applyBorder="1" applyAlignment="1">
      <alignment horizontal="center" vertical="center"/>
    </xf>
    <xf numFmtId="0" fontId="20" fillId="24" borderId="35" xfId="37" applyFont="1" applyFill="1" applyBorder="1" applyAlignment="1">
      <alignment horizontal="center" vertical="center"/>
    </xf>
    <xf numFmtId="13" fontId="23" fillId="24" borderId="35" xfId="37" applyNumberFormat="1" applyFont="1" applyFill="1" applyBorder="1" applyAlignment="1">
      <alignment horizontal="right" vertical="center"/>
    </xf>
    <xf numFmtId="164" fontId="20" fillId="24" borderId="35" xfId="37" applyNumberFormat="1" applyFont="1" applyFill="1" applyBorder="1" applyAlignment="1">
      <alignment horizontal="center" vertical="center"/>
    </xf>
    <xf numFmtId="0" fontId="28" fillId="25" borderId="20" xfId="37" applyFont="1" applyFill="1" applyBorder="1" applyAlignment="1">
      <alignment horizontal="center" vertical="center"/>
    </xf>
    <xf numFmtId="0" fontId="20" fillId="25" borderId="16" xfId="37" applyFont="1" applyFill="1" applyBorder="1" applyAlignment="1">
      <alignment horizontal="left" vertical="center"/>
    </xf>
    <xf numFmtId="0" fontId="20" fillId="25" borderId="17" xfId="37" applyFont="1" applyFill="1" applyBorder="1" applyAlignment="1">
      <alignment horizontal="left" vertical="center"/>
    </xf>
    <xf numFmtId="0" fontId="20" fillId="25" borderId="38" xfId="37" applyFont="1" applyFill="1" applyBorder="1" applyAlignment="1">
      <alignment horizontal="left" vertical="center"/>
    </xf>
    <xf numFmtId="2" fontId="20" fillId="24" borderId="37" xfId="37" applyNumberFormat="1" applyFont="1" applyFill="1" applyBorder="1" applyAlignment="1">
      <alignment horizontal="center" vertical="center"/>
    </xf>
    <xf numFmtId="2" fontId="20" fillId="24" borderId="38" xfId="37" applyNumberFormat="1" applyFont="1" applyFill="1" applyBorder="1" applyAlignment="1">
      <alignment horizontal="center" vertical="center"/>
    </xf>
    <xf numFmtId="0" fontId="20" fillId="25" borderId="22" xfId="37" applyFont="1" applyFill="1" applyBorder="1" applyAlignment="1">
      <alignment horizontal="center" vertical="center"/>
    </xf>
    <xf numFmtId="0" fontId="20" fillId="25" borderId="0" xfId="37" applyFont="1" applyFill="1" applyAlignment="1">
      <alignment horizontal="center" vertical="center"/>
    </xf>
    <xf numFmtId="0" fontId="20" fillId="25" borderId="32" xfId="37" applyFont="1" applyFill="1" applyBorder="1" applyAlignment="1">
      <alignment horizontal="center" vertical="center"/>
    </xf>
    <xf numFmtId="0" fontId="21" fillId="25" borderId="34" xfId="37" applyFont="1" applyFill="1" applyBorder="1" applyAlignment="1">
      <alignment horizontal="center" vertical="center"/>
    </xf>
    <xf numFmtId="0" fontId="20" fillId="25" borderId="47" xfId="37" applyFont="1" applyFill="1" applyBorder="1" applyAlignment="1">
      <alignment horizontal="left" vertical="center"/>
    </xf>
    <xf numFmtId="0" fontId="20" fillId="25" borderId="48" xfId="37" applyFont="1" applyFill="1" applyBorder="1" applyAlignment="1">
      <alignment horizontal="left" vertical="center"/>
    </xf>
    <xf numFmtId="0" fontId="20" fillId="25" borderId="46" xfId="37" applyFont="1" applyFill="1" applyBorder="1" applyAlignment="1">
      <alignment horizontal="left" vertical="center"/>
    </xf>
    <xf numFmtId="165" fontId="20" fillId="25" borderId="44" xfId="37" applyNumberFormat="1" applyFont="1" applyFill="1" applyBorder="1" applyAlignment="1">
      <alignment horizontal="center" vertical="center"/>
    </xf>
    <xf numFmtId="165" fontId="20" fillId="25" borderId="46" xfId="37" applyNumberFormat="1" applyFont="1" applyFill="1" applyBorder="1" applyAlignment="1">
      <alignment horizontal="center" vertical="center"/>
    </xf>
    <xf numFmtId="164" fontId="20" fillId="25" borderId="44" xfId="37" applyNumberFormat="1" applyFont="1" applyFill="1" applyBorder="1" applyAlignment="1">
      <alignment horizontal="center" vertical="center"/>
    </xf>
    <xf numFmtId="164" fontId="20" fillId="25" borderId="46" xfId="37" applyNumberFormat="1" applyFont="1" applyFill="1" applyBorder="1" applyAlignment="1">
      <alignment horizontal="center" vertical="center"/>
    </xf>
    <xf numFmtId="0" fontId="21" fillId="24" borderId="33" xfId="37" applyFont="1" applyFill="1" applyBorder="1" applyAlignment="1">
      <alignment horizontal="center" vertical="center"/>
    </xf>
    <xf numFmtId="0" fontId="23" fillId="25" borderId="36" xfId="37" applyFont="1" applyFill="1" applyBorder="1" applyAlignment="1">
      <alignment horizontal="center"/>
    </xf>
    <xf numFmtId="0" fontId="20" fillId="25" borderId="44" xfId="37" applyFont="1" applyFill="1" applyBorder="1" applyAlignment="1">
      <alignment horizontal="center" vertical="center"/>
    </xf>
    <xf numFmtId="0" fontId="20" fillId="25" borderId="45" xfId="37" applyFont="1" applyFill="1" applyBorder="1" applyAlignment="1">
      <alignment horizontal="center" vertical="center"/>
    </xf>
    <xf numFmtId="0" fontId="20" fillId="25" borderId="37" xfId="37" applyFont="1" applyFill="1" applyBorder="1" applyAlignment="1">
      <alignment horizontal="center" vertical="center"/>
    </xf>
    <xf numFmtId="0" fontId="20" fillId="25" borderId="38" xfId="37" applyFont="1" applyFill="1" applyBorder="1" applyAlignment="1">
      <alignment horizontal="center" vertical="center"/>
    </xf>
    <xf numFmtId="2" fontId="20" fillId="25" borderId="37" xfId="37" applyNumberFormat="1" applyFont="1" applyFill="1" applyBorder="1" applyAlignment="1">
      <alignment horizontal="center" vertical="center"/>
    </xf>
    <xf numFmtId="2" fontId="20" fillId="25" borderId="38" xfId="37" applyNumberFormat="1" applyFont="1" applyFill="1" applyBorder="1" applyAlignment="1">
      <alignment horizontal="center" vertical="center"/>
    </xf>
    <xf numFmtId="0" fontId="20" fillId="25" borderId="18" xfId="37" applyFont="1" applyFill="1" applyBorder="1" applyAlignment="1">
      <alignment horizontal="center" vertical="center"/>
    </xf>
    <xf numFmtId="2" fontId="20" fillId="25" borderId="44" xfId="37" applyNumberFormat="1" applyFont="1" applyFill="1" applyBorder="1" applyAlignment="1">
      <alignment horizontal="center" vertical="center"/>
    </xf>
    <xf numFmtId="2" fontId="20" fillId="25" borderId="46" xfId="37" applyNumberFormat="1" applyFont="1" applyFill="1" applyBorder="1" applyAlignment="1">
      <alignment horizontal="center" vertical="center"/>
    </xf>
    <xf numFmtId="0" fontId="20" fillId="25" borderId="46" xfId="37" applyFont="1" applyFill="1" applyBorder="1" applyAlignment="1">
      <alignment horizontal="center" vertical="center"/>
    </xf>
    <xf numFmtId="0" fontId="20" fillId="25" borderId="39" xfId="37" applyFont="1" applyFill="1" applyBorder="1" applyAlignment="1">
      <alignment horizontal="center" vertical="center"/>
    </xf>
    <xf numFmtId="0" fontId="20" fillId="25" borderId="41" xfId="37" applyFont="1" applyFill="1" applyBorder="1" applyAlignment="1">
      <alignment horizontal="center" vertical="center"/>
    </xf>
    <xf numFmtId="2" fontId="20" fillId="25" borderId="39" xfId="37" applyNumberFormat="1" applyFont="1" applyFill="1" applyBorder="1" applyAlignment="1">
      <alignment horizontal="center" vertical="center"/>
    </xf>
    <xf numFmtId="2" fontId="20" fillId="25" borderId="41" xfId="37" applyNumberFormat="1" applyFont="1" applyFill="1" applyBorder="1" applyAlignment="1">
      <alignment horizontal="center" vertical="center"/>
    </xf>
    <xf numFmtId="0" fontId="20" fillId="25" borderId="40" xfId="37" applyFont="1" applyFill="1" applyBorder="1" applyAlignment="1">
      <alignment horizontal="center" vertical="center"/>
    </xf>
    <xf numFmtId="0" fontId="20" fillId="25" borderId="13" xfId="37" applyFont="1" applyFill="1" applyBorder="1" applyAlignment="1">
      <alignment horizontal="center" vertical="center"/>
    </xf>
    <xf numFmtId="0" fontId="20" fillId="25" borderId="14" xfId="37" applyFont="1" applyFill="1" applyBorder="1" applyAlignment="1">
      <alignment horizontal="center" vertical="center"/>
    </xf>
    <xf numFmtId="164" fontId="21" fillId="25" borderId="36" xfId="37" applyNumberFormat="1" applyFont="1" applyFill="1" applyBorder="1" applyAlignment="1">
      <alignment horizontal="center" vertical="center"/>
    </xf>
    <xf numFmtId="0" fontId="23" fillId="25" borderId="32" xfId="37" applyFont="1" applyFill="1" applyBorder="1" applyAlignment="1">
      <alignment horizontal="center" vertical="top"/>
    </xf>
    <xf numFmtId="0" fontId="20" fillId="24" borderId="26" xfId="37" applyFont="1" applyFill="1" applyBorder="1" applyAlignment="1">
      <alignment horizontal="center" vertical="center"/>
    </xf>
    <xf numFmtId="0" fontId="20" fillId="24" borderId="28" xfId="37" applyFont="1" applyFill="1" applyBorder="1" applyAlignment="1">
      <alignment horizontal="center" vertical="center"/>
    </xf>
    <xf numFmtId="0" fontId="21" fillId="25" borderId="0" xfId="37" applyFont="1" applyFill="1" applyAlignment="1">
      <alignment horizontal="right" vertical="center"/>
    </xf>
    <xf numFmtId="0" fontId="21" fillId="25" borderId="12" xfId="37" applyFont="1" applyFill="1" applyBorder="1" applyAlignment="1">
      <alignment horizontal="right" vertical="center"/>
    </xf>
    <xf numFmtId="0" fontId="20" fillId="24" borderId="15" xfId="37" applyFont="1" applyFill="1" applyBorder="1" applyAlignment="1">
      <alignment horizontal="left" vertical="center"/>
    </xf>
    <xf numFmtId="0" fontId="20" fillId="24" borderId="0" xfId="37" applyFont="1" applyFill="1" applyAlignment="1">
      <alignment horizontal="left" vertical="center"/>
    </xf>
    <xf numFmtId="0" fontId="20" fillId="24" borderId="12" xfId="37" applyFont="1" applyFill="1" applyBorder="1" applyAlignment="1">
      <alignment horizontal="left" vertical="center"/>
    </xf>
    <xf numFmtId="0" fontId="31" fillId="24" borderId="13" xfId="37" applyFont="1" applyFill="1" applyBorder="1" applyAlignment="1">
      <alignment horizontal="center" vertical="center"/>
    </xf>
    <xf numFmtId="0" fontId="31" fillId="24" borderId="22" xfId="37" applyFont="1" applyFill="1" applyBorder="1" applyAlignment="1">
      <alignment horizontal="center" vertical="center"/>
    </xf>
    <xf numFmtId="0" fontId="31" fillId="24" borderId="15" xfId="37" applyFont="1" applyFill="1" applyBorder="1" applyAlignment="1">
      <alignment horizontal="center" vertical="center"/>
    </xf>
    <xf numFmtId="0" fontId="31" fillId="24" borderId="0" xfId="37" applyFont="1" applyFill="1" applyAlignment="1">
      <alignment horizontal="center" vertical="center"/>
    </xf>
    <xf numFmtId="0" fontId="31" fillId="24" borderId="14" xfId="37" applyFont="1" applyFill="1" applyBorder="1" applyAlignment="1">
      <alignment horizontal="center" vertical="center"/>
    </xf>
    <xf numFmtId="0" fontId="31" fillId="24" borderId="32" xfId="37" applyFont="1" applyFill="1" applyBorder="1" applyAlignment="1">
      <alignment horizontal="center" vertical="center"/>
    </xf>
    <xf numFmtId="0" fontId="21" fillId="25" borderId="19" xfId="37" applyFont="1" applyFill="1" applyBorder="1" applyAlignment="1">
      <alignment horizontal="left" vertical="center"/>
    </xf>
    <xf numFmtId="0" fontId="21" fillId="25" borderId="20" xfId="37" applyFont="1" applyFill="1" applyBorder="1" applyAlignment="1">
      <alignment horizontal="left" vertical="center"/>
    </xf>
    <xf numFmtId="0" fontId="20" fillId="24" borderId="20" xfId="37" applyFont="1" applyFill="1" applyBorder="1" applyAlignment="1">
      <alignment horizontal="center" vertical="center"/>
    </xf>
    <xf numFmtId="0" fontId="20" fillId="24" borderId="21" xfId="37" applyFont="1" applyFill="1" applyBorder="1" applyAlignment="1">
      <alignment horizontal="center" vertical="center"/>
    </xf>
    <xf numFmtId="0" fontId="21" fillId="25" borderId="22" xfId="37" applyFont="1" applyFill="1" applyBorder="1" applyAlignment="1">
      <alignment horizontal="right" vertical="center"/>
    </xf>
    <xf numFmtId="0" fontId="21" fillId="25" borderId="10" xfId="37" applyFont="1" applyFill="1" applyBorder="1" applyAlignment="1">
      <alignment horizontal="right" vertical="center"/>
    </xf>
    <xf numFmtId="164" fontId="20" fillId="24" borderId="13" xfId="37" applyNumberFormat="1" applyFont="1" applyFill="1" applyBorder="1" applyAlignment="1">
      <alignment horizontal="left" vertical="center"/>
    </xf>
    <xf numFmtId="164" fontId="20" fillId="24" borderId="22" xfId="37" applyNumberFormat="1" applyFont="1" applyFill="1" applyBorder="1" applyAlignment="1">
      <alignment horizontal="left" vertical="center"/>
    </xf>
    <xf numFmtId="164" fontId="20" fillId="24" borderId="10" xfId="37" applyNumberFormat="1" applyFont="1" applyFill="1" applyBorder="1" applyAlignment="1">
      <alignment horizontal="left" vertical="center"/>
    </xf>
    <xf numFmtId="0" fontId="21" fillId="25" borderId="23" xfId="37" applyFont="1" applyFill="1" applyBorder="1" applyAlignment="1">
      <alignment horizontal="left" vertical="center"/>
    </xf>
    <xf numFmtId="0" fontId="21" fillId="25" borderId="24" xfId="37" applyFont="1" applyFill="1" applyBorder="1" applyAlignment="1">
      <alignment horizontal="left" vertical="center"/>
    </xf>
    <xf numFmtId="0" fontId="20" fillId="24" borderId="24" xfId="37" applyFont="1" applyFill="1" applyBorder="1" applyAlignment="1">
      <alignment horizontal="center" vertical="center"/>
    </xf>
    <xf numFmtId="0" fontId="20" fillId="24" borderId="25" xfId="37" applyFont="1" applyFill="1" applyBorder="1" applyAlignment="1">
      <alignment horizontal="center" vertical="center"/>
    </xf>
    <xf numFmtId="164" fontId="20" fillId="24" borderId="15" xfId="37" applyNumberFormat="1" applyFont="1" applyFill="1" applyBorder="1" applyAlignment="1">
      <alignment horizontal="left" vertical="center"/>
    </xf>
    <xf numFmtId="164" fontId="20" fillId="24" borderId="0" xfId="37" applyNumberFormat="1" applyFont="1" applyFill="1" applyAlignment="1">
      <alignment horizontal="left" vertical="center"/>
    </xf>
    <xf numFmtId="164" fontId="20" fillId="24" borderId="12" xfId="37" applyNumberFormat="1" applyFont="1" applyFill="1" applyBorder="1" applyAlignment="1">
      <alignment horizontal="left" vertical="center"/>
    </xf>
    <xf numFmtId="0" fontId="20" fillId="24" borderId="29" xfId="37" applyFont="1" applyFill="1" applyBorder="1" applyAlignment="1">
      <alignment horizontal="center" vertical="center"/>
    </xf>
    <xf numFmtId="0" fontId="20" fillId="24" borderId="31" xfId="37" applyFont="1" applyFill="1" applyBorder="1" applyAlignment="1">
      <alignment horizontal="center" vertical="center"/>
    </xf>
    <xf numFmtId="0" fontId="21" fillId="25" borderId="32" xfId="37" applyFont="1" applyFill="1" applyBorder="1" applyAlignment="1">
      <alignment horizontal="right" vertical="center"/>
    </xf>
    <xf numFmtId="0" fontId="21" fillId="25" borderId="11" xfId="37" applyFont="1" applyFill="1" applyBorder="1" applyAlignment="1">
      <alignment horizontal="right" vertical="center"/>
    </xf>
    <xf numFmtId="0" fontId="20" fillId="24" borderId="14" xfId="37" applyFont="1" applyFill="1" applyBorder="1" applyAlignment="1">
      <alignment horizontal="left" vertical="center"/>
    </xf>
    <xf numFmtId="0" fontId="20" fillId="24" borderId="32" xfId="37" applyFont="1" applyFill="1" applyBorder="1" applyAlignment="1">
      <alignment horizontal="left" vertical="center"/>
    </xf>
    <xf numFmtId="0" fontId="20" fillId="24" borderId="11" xfId="37" applyFont="1" applyFill="1" applyBorder="1" applyAlignment="1">
      <alignment horizontal="left" vertical="center"/>
    </xf>
    <xf numFmtId="0" fontId="28" fillId="25" borderId="37" xfId="37" applyFont="1" applyFill="1" applyBorder="1" applyAlignment="1">
      <alignment horizontal="center" vertical="center"/>
    </xf>
    <xf numFmtId="0" fontId="28" fillId="25" borderId="38" xfId="37" applyFont="1" applyFill="1" applyBorder="1" applyAlignment="1">
      <alignment horizontal="center" vertical="center"/>
    </xf>
    <xf numFmtId="0" fontId="20" fillId="25" borderId="42" xfId="37" applyFont="1" applyFill="1" applyBorder="1" applyAlignment="1">
      <alignment horizontal="left" vertical="center"/>
    </xf>
    <xf numFmtId="0" fontId="20" fillId="25" borderId="43" xfId="37" applyFont="1" applyFill="1" applyBorder="1" applyAlignment="1">
      <alignment horizontal="left" vertical="center"/>
    </xf>
    <xf numFmtId="0" fontId="20" fillId="25" borderId="41" xfId="37" applyFont="1" applyFill="1" applyBorder="1" applyAlignment="1">
      <alignment horizontal="left" vertical="center"/>
    </xf>
    <xf numFmtId="0" fontId="20" fillId="24" borderId="39" xfId="37" applyFont="1" applyFill="1" applyBorder="1" applyAlignment="1">
      <alignment horizontal="center" vertical="center"/>
    </xf>
    <xf numFmtId="0" fontId="20" fillId="24" borderId="41" xfId="37" applyFont="1" applyFill="1" applyBorder="1" applyAlignment="1">
      <alignment horizontal="center" vertical="center"/>
    </xf>
    <xf numFmtId="164" fontId="20" fillId="25" borderId="39" xfId="37" applyNumberFormat="1" applyFont="1" applyFill="1" applyBorder="1" applyAlignment="1">
      <alignment horizontal="center" vertical="center"/>
    </xf>
    <xf numFmtId="164" fontId="20" fillId="25" borderId="41" xfId="37" applyNumberFormat="1" applyFont="1" applyFill="1" applyBorder="1" applyAlignment="1">
      <alignment horizontal="center" vertical="center"/>
    </xf>
    <xf numFmtId="0" fontId="24" fillId="25" borderId="0" xfId="37" applyFont="1" applyFill="1" applyAlignment="1">
      <alignment horizontal="center" vertical="center"/>
    </xf>
    <xf numFmtId="0" fontId="21" fillId="25" borderId="16" xfId="37" applyFont="1" applyFill="1" applyBorder="1" applyAlignment="1">
      <alignment horizontal="center" vertical="center"/>
    </xf>
    <xf numFmtId="0" fontId="21" fillId="25" borderId="17" xfId="37" applyFont="1" applyFill="1" applyBorder="1" applyAlignment="1">
      <alignment horizontal="center" vertical="center"/>
    </xf>
    <xf numFmtId="0" fontId="21" fillId="25" borderId="18" xfId="37" applyFont="1" applyFill="1" applyBorder="1" applyAlignment="1">
      <alignment horizontal="center" vertical="center"/>
    </xf>
    <xf numFmtId="164" fontId="21" fillId="25" borderId="20" xfId="37" applyNumberFormat="1" applyFont="1" applyFill="1" applyBorder="1" applyAlignment="1">
      <alignment horizontal="center" vertical="center"/>
    </xf>
    <xf numFmtId="164" fontId="21" fillId="25" borderId="21" xfId="37" applyNumberFormat="1" applyFont="1" applyFill="1" applyBorder="1" applyAlignment="1">
      <alignment horizontal="center" vertical="center"/>
    </xf>
    <xf numFmtId="0" fontId="21" fillId="25" borderId="51" xfId="37" applyFont="1" applyFill="1" applyBorder="1" applyAlignment="1">
      <alignment horizontal="center" vertical="center"/>
    </xf>
    <xf numFmtId="0" fontId="21" fillId="25" borderId="52" xfId="37" applyFont="1" applyFill="1" applyBorder="1" applyAlignment="1">
      <alignment horizontal="center" vertical="center"/>
    </xf>
    <xf numFmtId="13" fontId="29" fillId="25" borderId="20" xfId="37" applyNumberFormat="1" applyFont="1" applyFill="1" applyBorder="1" applyAlignment="1">
      <alignment horizontal="right" vertical="center"/>
    </xf>
    <xf numFmtId="0" fontId="21" fillId="25" borderId="50" xfId="37" applyFont="1" applyFill="1" applyBorder="1" applyAlignment="1">
      <alignment horizontal="center" vertical="center"/>
    </xf>
    <xf numFmtId="164" fontId="20" fillId="24" borderId="31" xfId="37" applyNumberFormat="1" applyFont="1" applyFill="1" applyBorder="1" applyAlignment="1">
      <alignment horizontal="center" vertical="center"/>
    </xf>
    <xf numFmtId="164" fontId="20" fillId="24" borderId="28" xfId="37" applyNumberFormat="1" applyFont="1" applyFill="1" applyBorder="1" applyAlignment="1">
      <alignment horizontal="center" vertical="center"/>
    </xf>
    <xf numFmtId="164" fontId="20" fillId="24" borderId="49" xfId="37" applyNumberFormat="1" applyFont="1" applyFill="1" applyBorder="1" applyAlignment="1">
      <alignment horizontal="center" vertical="center"/>
    </xf>
    <xf numFmtId="0" fontId="28" fillId="25" borderId="19" xfId="37" applyFont="1" applyFill="1" applyBorder="1" applyAlignment="1">
      <alignment horizontal="center" vertical="center"/>
    </xf>
    <xf numFmtId="0" fontId="28" fillId="25" borderId="21" xfId="37" applyFont="1" applyFill="1" applyBorder="1" applyAlignment="1">
      <alignment horizontal="center" vertical="center"/>
    </xf>
    <xf numFmtId="164" fontId="21" fillId="25" borderId="0" xfId="37" applyNumberFormat="1" applyFont="1" applyFill="1" applyAlignment="1">
      <alignment horizontal="center" vertical="center"/>
    </xf>
    <xf numFmtId="164" fontId="21" fillId="25" borderId="12" xfId="37" applyNumberFormat="1" applyFont="1" applyFill="1" applyBorder="1" applyAlignment="1">
      <alignment horizontal="center" vertical="center"/>
    </xf>
    <xf numFmtId="0" fontId="20" fillId="25" borderId="0" xfId="37" applyFont="1" applyFill="1" applyAlignment="1">
      <alignment horizontal="center" vertical="top"/>
    </xf>
    <xf numFmtId="0" fontId="20" fillId="25" borderId="12" xfId="37" applyFont="1" applyFill="1" applyBorder="1" applyAlignment="1">
      <alignment horizontal="center" vertical="top"/>
    </xf>
    <xf numFmtId="0" fontId="25" fillId="25" borderId="0" xfId="37" applyFont="1" applyFill="1" applyAlignment="1">
      <alignment horizontal="center" vertical="center"/>
    </xf>
    <xf numFmtId="13" fontId="23" fillId="24" borderId="54" xfId="37" applyNumberFormat="1" applyFont="1" applyFill="1" applyBorder="1" applyAlignment="1">
      <alignment horizontal="center" vertical="center"/>
    </xf>
    <xf numFmtId="0" fontId="20" fillId="24" borderId="54" xfId="37" applyFont="1" applyFill="1" applyBorder="1" applyAlignment="1">
      <alignment horizontal="center" vertical="center"/>
    </xf>
    <xf numFmtId="164" fontId="20" fillId="24" borderId="54" xfId="37" applyNumberFormat="1" applyFont="1" applyFill="1" applyBorder="1" applyAlignment="1">
      <alignment horizontal="center" vertical="center"/>
    </xf>
    <xf numFmtId="164" fontId="20" fillId="24" borderId="68" xfId="37" applyNumberFormat="1" applyFont="1" applyFill="1" applyBorder="1" applyAlignment="1">
      <alignment horizontal="center" vertical="center"/>
    </xf>
    <xf numFmtId="164" fontId="20" fillId="24" borderId="20" xfId="37" applyNumberFormat="1" applyFont="1" applyFill="1" applyBorder="1" applyAlignment="1">
      <alignment horizontal="center" vertical="center"/>
    </xf>
    <xf numFmtId="164" fontId="20" fillId="24" borderId="21" xfId="37" applyNumberFormat="1" applyFont="1" applyFill="1" applyBorder="1" applyAlignment="1">
      <alignment horizontal="center" vertical="center"/>
    </xf>
    <xf numFmtId="13" fontId="23" fillId="24" borderId="27" xfId="37" applyNumberFormat="1" applyFont="1" applyFill="1" applyBorder="1" applyAlignment="1">
      <alignment horizontal="right" vertical="center"/>
    </xf>
    <xf numFmtId="13" fontId="23" fillId="24" borderId="30" xfId="37" applyNumberFormat="1" applyFont="1" applyFill="1" applyBorder="1" applyAlignment="1">
      <alignment horizontal="center" vertical="center"/>
    </xf>
    <xf numFmtId="0" fontId="21" fillId="25" borderId="62" xfId="37" applyFont="1" applyFill="1" applyBorder="1" applyAlignment="1">
      <alignment horizontal="center" vertical="center"/>
    </xf>
    <xf numFmtId="0" fontId="21" fillId="25" borderId="63" xfId="37" applyFont="1" applyFill="1" applyBorder="1" applyAlignment="1">
      <alignment horizontal="center" vertical="center"/>
    </xf>
    <xf numFmtId="13" fontId="29" fillId="25" borderId="64" xfId="37" applyNumberFormat="1" applyFont="1" applyFill="1" applyBorder="1" applyAlignment="1">
      <alignment horizontal="right" vertical="center"/>
    </xf>
    <xf numFmtId="0" fontId="21" fillId="25" borderId="65" xfId="37" applyFont="1" applyFill="1" applyBorder="1" applyAlignment="1">
      <alignment horizontal="center" vertical="center"/>
    </xf>
    <xf numFmtId="164" fontId="21" fillId="25" borderId="64" xfId="37" applyNumberFormat="1" applyFont="1" applyFill="1" applyBorder="1" applyAlignment="1">
      <alignment horizontal="center" vertical="center"/>
    </xf>
    <xf numFmtId="164" fontId="21" fillId="25" borderId="66" xfId="37" applyNumberFormat="1" applyFont="1" applyFill="1" applyBorder="1" applyAlignment="1">
      <alignment horizontal="center" vertical="center"/>
    </xf>
    <xf numFmtId="0" fontId="20" fillId="24" borderId="44" xfId="37" applyFont="1" applyFill="1" applyBorder="1" applyAlignment="1">
      <alignment horizontal="center" vertical="center"/>
    </xf>
    <xf numFmtId="0" fontId="20" fillId="24" borderId="48" xfId="37" applyFont="1" applyFill="1" applyBorder="1" applyAlignment="1">
      <alignment horizontal="center" vertical="center"/>
    </xf>
    <xf numFmtId="0" fontId="20" fillId="24" borderId="46" xfId="37" applyFont="1" applyFill="1" applyBorder="1" applyAlignment="1">
      <alignment horizontal="center" vertical="center"/>
    </xf>
    <xf numFmtId="13" fontId="23" fillId="24" borderId="35" xfId="37" applyNumberFormat="1" applyFont="1" applyFill="1" applyBorder="1" applyAlignment="1">
      <alignment horizontal="center" vertical="center"/>
    </xf>
    <xf numFmtId="0" fontId="20" fillId="24" borderId="59" xfId="37" applyFont="1" applyFill="1" applyBorder="1" applyAlignment="1">
      <alignment horizontal="center" vertical="center"/>
    </xf>
    <xf numFmtId="13" fontId="23" fillId="24" borderId="59" xfId="37" applyNumberFormat="1" applyFont="1" applyFill="1" applyBorder="1" applyAlignment="1">
      <alignment horizontal="center" vertical="center"/>
    </xf>
    <xf numFmtId="164" fontId="20" fillId="24" borderId="59" xfId="37" applyNumberFormat="1" applyFont="1" applyFill="1" applyBorder="1" applyAlignment="1">
      <alignment horizontal="center" vertical="center"/>
    </xf>
    <xf numFmtId="164" fontId="20" fillId="24" borderId="60" xfId="37" applyNumberFormat="1" applyFont="1" applyFill="1" applyBorder="1" applyAlignment="1">
      <alignment horizontal="center" vertical="center"/>
    </xf>
    <xf numFmtId="13" fontId="23" fillId="24" borderId="24" xfId="37" applyNumberFormat="1" applyFont="1" applyFill="1" applyBorder="1" applyAlignment="1">
      <alignment horizontal="right" vertical="center"/>
    </xf>
    <xf numFmtId="164" fontId="20" fillId="24" borderId="24" xfId="37" applyNumberFormat="1" applyFont="1" applyFill="1" applyBorder="1" applyAlignment="1">
      <alignment horizontal="center" vertical="center"/>
    </xf>
    <xf numFmtId="164" fontId="20" fillId="24" borderId="25" xfId="37" applyNumberFormat="1" applyFont="1" applyFill="1" applyBorder="1" applyAlignment="1">
      <alignment horizontal="center" vertical="center"/>
    </xf>
    <xf numFmtId="13" fontId="23" fillId="24" borderId="41" xfId="37" applyNumberFormat="1" applyFont="1" applyFill="1" applyBorder="1" applyAlignment="1">
      <alignment horizontal="center" vertical="center"/>
    </xf>
    <xf numFmtId="0" fontId="20" fillId="24" borderId="72" xfId="37" applyFont="1" applyFill="1" applyBorder="1" applyAlignment="1">
      <alignment horizontal="center" vertical="center"/>
    </xf>
    <xf numFmtId="0" fontId="20" fillId="24" borderId="56" xfId="37" applyFont="1" applyFill="1" applyBorder="1" applyAlignment="1">
      <alignment horizontal="center" vertical="center"/>
    </xf>
    <xf numFmtId="0" fontId="20" fillId="24" borderId="58" xfId="37" applyFont="1" applyFill="1" applyBorder="1" applyAlignment="1">
      <alignment horizontal="center" vertical="center"/>
    </xf>
    <xf numFmtId="13" fontId="23" fillId="24" borderId="59" xfId="37" applyNumberFormat="1" applyFont="1" applyFill="1" applyBorder="1" applyAlignment="1">
      <alignment horizontal="right" vertical="center"/>
    </xf>
    <xf numFmtId="0" fontId="30" fillId="24" borderId="27" xfId="37" applyFont="1" applyFill="1" applyBorder="1" applyAlignment="1">
      <alignment horizontal="center" vertical="center"/>
    </xf>
    <xf numFmtId="0" fontId="28" fillId="25" borderId="59" xfId="37" applyFont="1" applyFill="1" applyBorder="1" applyAlignment="1">
      <alignment horizontal="center" vertical="center"/>
    </xf>
    <xf numFmtId="0" fontId="28" fillId="25" borderId="70" xfId="37" applyFont="1" applyFill="1" applyBorder="1" applyAlignment="1">
      <alignment horizontal="center" vertical="center"/>
    </xf>
    <xf numFmtId="0" fontId="28" fillId="25" borderId="61" xfId="37" applyFont="1" applyFill="1" applyBorder="1" applyAlignment="1">
      <alignment horizontal="center" vertical="center"/>
    </xf>
    <xf numFmtId="0" fontId="28" fillId="25" borderId="60" xfId="37" applyFont="1" applyFill="1" applyBorder="1" applyAlignment="1">
      <alignment horizontal="center" vertical="center"/>
    </xf>
    <xf numFmtId="0" fontId="30" fillId="24" borderId="30" xfId="37" applyFont="1" applyFill="1" applyBorder="1" applyAlignment="1">
      <alignment horizontal="center" vertical="center"/>
    </xf>
    <xf numFmtId="0" fontId="20" fillId="24" borderId="37" xfId="37" applyFont="1" applyFill="1" applyBorder="1" applyAlignment="1">
      <alignment horizontal="center" vertical="center"/>
    </xf>
    <xf numFmtId="0" fontId="20" fillId="24" borderId="17" xfId="37" applyFont="1" applyFill="1" applyBorder="1" applyAlignment="1">
      <alignment horizontal="center" vertical="center"/>
    </xf>
    <xf numFmtId="0" fontId="20" fillId="24" borderId="38" xfId="37" applyFont="1" applyFill="1" applyBorder="1" applyAlignment="1">
      <alignment horizontal="center" vertical="center"/>
    </xf>
    <xf numFmtId="13" fontId="23" fillId="24" borderId="37" xfId="37" applyNumberFormat="1" applyFont="1" applyFill="1" applyBorder="1" applyAlignment="1">
      <alignment horizontal="right" vertical="center"/>
    </xf>
    <xf numFmtId="13" fontId="23" fillId="24" borderId="38" xfId="37" applyNumberFormat="1" applyFont="1" applyFill="1" applyBorder="1" applyAlignment="1">
      <alignment horizontal="right" vertical="center"/>
    </xf>
    <xf numFmtId="164" fontId="20" fillId="24" borderId="37" xfId="37" applyNumberFormat="1" applyFont="1" applyFill="1" applyBorder="1" applyAlignment="1">
      <alignment horizontal="center" vertical="center"/>
    </xf>
    <xf numFmtId="164" fontId="20" fillId="24" borderId="38" xfId="37" applyNumberFormat="1" applyFont="1" applyFill="1" applyBorder="1" applyAlignment="1">
      <alignment horizontal="center" vertical="center"/>
    </xf>
    <xf numFmtId="164" fontId="20" fillId="24" borderId="18" xfId="37" applyNumberFormat="1" applyFont="1" applyFill="1" applyBorder="1" applyAlignment="1">
      <alignment horizontal="center" vertical="center"/>
    </xf>
    <xf numFmtId="13" fontId="23" fillId="24" borderId="44" xfId="37" applyNumberFormat="1" applyFont="1" applyFill="1" applyBorder="1" applyAlignment="1">
      <alignment horizontal="right" vertical="center"/>
    </xf>
    <xf numFmtId="13" fontId="23" fillId="24" borderId="46" xfId="37" applyNumberFormat="1" applyFont="1" applyFill="1" applyBorder="1" applyAlignment="1">
      <alignment horizontal="right" vertical="center"/>
    </xf>
    <xf numFmtId="164" fontId="20" fillId="24" borderId="44" xfId="37" applyNumberFormat="1" applyFont="1" applyFill="1" applyBorder="1" applyAlignment="1">
      <alignment horizontal="center" vertical="center"/>
    </xf>
    <xf numFmtId="164" fontId="20" fillId="24" borderId="46" xfId="37" applyNumberFormat="1" applyFont="1" applyFill="1" applyBorder="1" applyAlignment="1">
      <alignment horizontal="center" vertical="center"/>
    </xf>
    <xf numFmtId="164" fontId="20" fillId="24" borderId="45" xfId="37" applyNumberFormat="1" applyFont="1" applyFill="1" applyBorder="1" applyAlignment="1">
      <alignment horizontal="center" vertical="center"/>
    </xf>
    <xf numFmtId="0" fontId="20" fillId="24" borderId="55" xfId="37" applyFont="1" applyFill="1" applyBorder="1" applyAlignment="1">
      <alignment horizontal="center" vertical="center"/>
    </xf>
    <xf numFmtId="0" fontId="20" fillId="24" borderId="57" xfId="37" applyFont="1" applyFill="1" applyBorder="1" applyAlignment="1">
      <alignment horizontal="center" vertical="center"/>
    </xf>
    <xf numFmtId="13" fontId="23" fillId="24" borderId="55" xfId="37" applyNumberFormat="1" applyFont="1" applyFill="1" applyBorder="1" applyAlignment="1">
      <alignment horizontal="center" vertical="center"/>
    </xf>
    <xf numFmtId="13" fontId="23" fillId="24" borderId="57" xfId="37" applyNumberFormat="1" applyFont="1" applyFill="1" applyBorder="1" applyAlignment="1">
      <alignment horizontal="center" vertical="center"/>
    </xf>
    <xf numFmtId="164" fontId="20" fillId="24" borderId="55" xfId="37" applyNumberFormat="1" applyFont="1" applyFill="1" applyBorder="1" applyAlignment="1">
      <alignment horizontal="center" vertical="center"/>
    </xf>
    <xf numFmtId="164" fontId="20" fillId="24" borderId="57" xfId="37" applyNumberFormat="1" applyFont="1" applyFill="1" applyBorder="1" applyAlignment="1">
      <alignment horizontal="center" vertical="center"/>
    </xf>
    <xf numFmtId="164" fontId="20" fillId="24" borderId="58" xfId="37" applyNumberFormat="1" applyFont="1" applyFill="1" applyBorder="1" applyAlignment="1">
      <alignment horizontal="center" vertical="center"/>
    </xf>
    <xf numFmtId="0" fontId="20" fillId="24" borderId="43" xfId="37" applyFont="1" applyFill="1" applyBorder="1" applyAlignment="1">
      <alignment horizontal="center" vertical="center"/>
    </xf>
    <xf numFmtId="13" fontId="23" fillId="24" borderId="39" xfId="37" applyNumberFormat="1" applyFont="1" applyFill="1" applyBorder="1" applyAlignment="1">
      <alignment horizontal="center" vertical="center"/>
    </xf>
    <xf numFmtId="164" fontId="20" fillId="24" borderId="39" xfId="37" applyNumberFormat="1" applyFont="1" applyFill="1" applyBorder="1" applyAlignment="1">
      <alignment horizontal="center" vertical="center"/>
    </xf>
    <xf numFmtId="164" fontId="20" fillId="24" borderId="41" xfId="37" applyNumberFormat="1" applyFont="1" applyFill="1" applyBorder="1" applyAlignment="1">
      <alignment horizontal="center" vertical="center"/>
    </xf>
    <xf numFmtId="164" fontId="20" fillId="24" borderId="40" xfId="37" applyNumberFormat="1" applyFont="1" applyFill="1" applyBorder="1" applyAlignment="1">
      <alignment horizontal="center" vertical="center"/>
    </xf>
    <xf numFmtId="0" fontId="20" fillId="24" borderId="45" xfId="37" applyFont="1" applyFill="1" applyBorder="1" applyAlignment="1">
      <alignment horizontal="center" vertical="center"/>
    </xf>
    <xf numFmtId="0" fontId="21" fillId="25" borderId="47" xfId="37" applyFont="1" applyFill="1" applyBorder="1" applyAlignment="1">
      <alignment horizontal="left" vertical="center"/>
    </xf>
    <xf numFmtId="0" fontId="21" fillId="25" borderId="46" xfId="37" applyFont="1" applyFill="1" applyBorder="1" applyAlignment="1">
      <alignment horizontal="left" vertical="center"/>
    </xf>
    <xf numFmtId="0" fontId="21" fillId="25" borderId="13" xfId="37" applyFont="1" applyFill="1" applyBorder="1" applyAlignment="1">
      <alignment horizontal="right" vertical="center"/>
    </xf>
    <xf numFmtId="0" fontId="20" fillId="24" borderId="0" xfId="37" applyFont="1" applyFill="1" applyBorder="1" applyAlignment="1">
      <alignment horizontal="left" vertical="center"/>
    </xf>
    <xf numFmtId="0" fontId="21" fillId="25" borderId="15" xfId="37" applyFont="1" applyFill="1" applyBorder="1" applyAlignment="1">
      <alignment horizontal="right" vertical="center"/>
    </xf>
    <xf numFmtId="0" fontId="20" fillId="24" borderId="18" xfId="37" applyFont="1" applyFill="1" applyBorder="1" applyAlignment="1">
      <alignment horizontal="center" vertical="center"/>
    </xf>
    <xf numFmtId="0" fontId="21" fillId="25" borderId="16" xfId="37" applyFont="1" applyFill="1" applyBorder="1" applyAlignment="1">
      <alignment horizontal="left" vertical="center"/>
    </xf>
    <xf numFmtId="0" fontId="21" fillId="25" borderId="17" xfId="37" applyFont="1" applyFill="1" applyBorder="1" applyAlignment="1">
      <alignment horizontal="left" vertical="center"/>
    </xf>
    <xf numFmtId="0" fontId="21" fillId="25" borderId="38" xfId="37" applyFont="1" applyFill="1" applyBorder="1" applyAlignment="1">
      <alignment horizontal="left" vertical="center"/>
    </xf>
    <xf numFmtId="0" fontId="31" fillId="24" borderId="10" xfId="37" applyFont="1" applyFill="1" applyBorder="1" applyAlignment="1">
      <alignment horizontal="center" vertical="center"/>
    </xf>
    <xf numFmtId="0" fontId="31" fillId="24" borderId="0" xfId="37" applyFont="1" applyFill="1" applyBorder="1" applyAlignment="1">
      <alignment horizontal="center" vertical="center"/>
    </xf>
    <xf numFmtId="0" fontId="31" fillId="24" borderId="12" xfId="37" applyFont="1" applyFill="1" applyBorder="1" applyAlignment="1">
      <alignment horizontal="center" vertical="center"/>
    </xf>
    <xf numFmtId="0" fontId="31" fillId="24" borderId="11" xfId="37" applyFont="1" applyFill="1" applyBorder="1" applyAlignment="1">
      <alignment horizontal="center" vertical="center"/>
    </xf>
    <xf numFmtId="164" fontId="20" fillId="24" borderId="0" xfId="37" applyNumberFormat="1" applyFont="1" applyFill="1" applyBorder="1" applyAlignment="1">
      <alignment horizontal="left" vertical="center"/>
    </xf>
    <xf numFmtId="0" fontId="28" fillId="25" borderId="18" xfId="37" applyFont="1" applyFill="1" applyBorder="1" applyAlignment="1">
      <alignment horizontal="center" vertical="center"/>
    </xf>
    <xf numFmtId="0" fontId="28" fillId="25" borderId="16" xfId="37" applyFont="1" applyFill="1" applyBorder="1" applyAlignment="1">
      <alignment horizontal="center" vertical="center"/>
    </xf>
    <xf numFmtId="0" fontId="28" fillId="25" borderId="17" xfId="37" applyFont="1" applyFill="1" applyBorder="1" applyAlignment="1">
      <alignment horizontal="center" vertical="center"/>
    </xf>
    <xf numFmtId="0" fontId="20" fillId="24" borderId="42" xfId="37" applyFont="1" applyFill="1" applyBorder="1" applyAlignment="1">
      <alignment horizontal="center" vertical="center"/>
    </xf>
    <xf numFmtId="0" fontId="20" fillId="24" borderId="40" xfId="37" applyFont="1" applyFill="1" applyBorder="1" applyAlignment="1">
      <alignment horizontal="center" vertical="center"/>
    </xf>
    <xf numFmtId="0" fontId="21" fillId="25" borderId="14" xfId="37" applyFont="1" applyFill="1" applyBorder="1" applyAlignment="1">
      <alignment horizontal="right" vertical="center"/>
    </xf>
    <xf numFmtId="0" fontId="21" fillId="25" borderId="73" xfId="37" applyFont="1" applyFill="1" applyBorder="1" applyAlignment="1">
      <alignment horizontal="center" vertical="center"/>
    </xf>
    <xf numFmtId="13" fontId="29" fillId="25" borderId="37" xfId="37" applyNumberFormat="1" applyFont="1" applyFill="1" applyBorder="1" applyAlignment="1">
      <alignment horizontal="right" vertical="center"/>
    </xf>
    <xf numFmtId="13" fontId="29" fillId="25" borderId="38" xfId="37" applyNumberFormat="1" applyFont="1" applyFill="1" applyBorder="1" applyAlignment="1">
      <alignment horizontal="right" vertical="center"/>
    </xf>
    <xf numFmtId="164" fontId="21" fillId="25" borderId="37" xfId="37" applyNumberFormat="1" applyFont="1" applyFill="1" applyBorder="1" applyAlignment="1">
      <alignment horizontal="center" vertical="center"/>
    </xf>
    <xf numFmtId="164" fontId="21" fillId="25" borderId="38" xfId="37" applyNumberFormat="1" applyFont="1" applyFill="1" applyBorder="1" applyAlignment="1">
      <alignment horizontal="center" vertical="center"/>
    </xf>
    <xf numFmtId="164" fontId="21" fillId="25" borderId="18" xfId="37" applyNumberFormat="1" applyFont="1" applyFill="1" applyBorder="1" applyAlignment="1">
      <alignment horizontal="center" vertical="center"/>
    </xf>
    <xf numFmtId="13" fontId="23" fillId="24" borderId="20" xfId="37" applyNumberFormat="1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43" xr:uid="{C9CB7B11-072A-4CAD-8E38-51F2AA2E12CA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4C5DA"/>
      <color rgb="FF3E5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X189"/>
  <sheetViews>
    <sheetView tabSelected="1" workbookViewId="0">
      <selection activeCell="F20" sqref="F20:T20"/>
    </sheetView>
  </sheetViews>
  <sheetFormatPr defaultColWidth="3.7109375" defaultRowHeight="13.5" x14ac:dyDescent="0.2"/>
  <cols>
    <col min="1" max="13" width="3.7109375" style="21" customWidth="1"/>
    <col min="14" max="16384" width="3.7109375" style="21"/>
  </cols>
  <sheetData>
    <row r="1" spans="1:102" ht="13.5" customHeight="1" thickBot="1" x14ac:dyDescent="0.25">
      <c r="A1" s="23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46"/>
    </row>
    <row r="2" spans="1:102" ht="13.5" customHeight="1" thickBot="1" x14ac:dyDescent="0.25">
      <c r="A2" s="24"/>
      <c r="B2" s="112" t="s">
        <v>139</v>
      </c>
      <c r="C2" s="113"/>
      <c r="D2" s="113"/>
      <c r="E2" s="113"/>
      <c r="F2" s="118" t="s">
        <v>8</v>
      </c>
      <c r="G2" s="119"/>
      <c r="H2" s="119"/>
      <c r="I2" s="119"/>
      <c r="J2" s="119"/>
      <c r="K2" s="120" t="s">
        <v>98</v>
      </c>
      <c r="L2" s="120"/>
      <c r="M2" s="120"/>
      <c r="N2" s="120"/>
      <c r="O2" s="120"/>
      <c r="P2" s="120"/>
      <c r="Q2" s="120"/>
      <c r="R2" s="120"/>
      <c r="S2" s="120"/>
      <c r="T2" s="121"/>
      <c r="U2" s="122" t="s">
        <v>24</v>
      </c>
      <c r="V2" s="122"/>
      <c r="W2" s="122"/>
      <c r="X2" s="122"/>
      <c r="Y2" s="122"/>
      <c r="Z2" s="122"/>
      <c r="AA2" s="122"/>
      <c r="AB2" s="122"/>
      <c r="AC2" s="123"/>
      <c r="AD2" s="124">
        <v>2.3199999999999998</v>
      </c>
      <c r="AE2" s="125"/>
      <c r="AF2" s="125"/>
      <c r="AG2" s="125"/>
      <c r="AH2" s="126"/>
      <c r="AJ2" s="112" t="s">
        <v>145</v>
      </c>
      <c r="AK2" s="113"/>
      <c r="AL2" s="113"/>
      <c r="AM2" s="113"/>
      <c r="AN2" s="118" t="s">
        <v>8</v>
      </c>
      <c r="AO2" s="119"/>
      <c r="AP2" s="119"/>
      <c r="AQ2" s="119"/>
      <c r="AR2" s="119"/>
      <c r="AS2" s="120" t="s">
        <v>81</v>
      </c>
      <c r="AT2" s="120"/>
      <c r="AU2" s="120"/>
      <c r="AV2" s="120"/>
      <c r="AW2" s="120"/>
      <c r="AX2" s="120"/>
      <c r="AY2" s="120"/>
      <c r="AZ2" s="120"/>
      <c r="BA2" s="120"/>
      <c r="BB2" s="121"/>
      <c r="BC2" s="122" t="s">
        <v>24</v>
      </c>
      <c r="BD2" s="122"/>
      <c r="BE2" s="122"/>
      <c r="BF2" s="122"/>
      <c r="BG2" s="122"/>
      <c r="BH2" s="122"/>
      <c r="BI2" s="122"/>
      <c r="BJ2" s="122"/>
      <c r="BK2" s="123"/>
      <c r="BL2" s="124">
        <v>2.98</v>
      </c>
      <c r="BM2" s="125"/>
      <c r="BN2" s="125"/>
      <c r="BO2" s="125"/>
      <c r="BP2" s="126"/>
      <c r="BR2" s="112" t="s">
        <v>149</v>
      </c>
      <c r="BS2" s="113"/>
      <c r="BT2" s="113"/>
      <c r="BU2" s="113"/>
      <c r="BV2" s="118" t="s">
        <v>8</v>
      </c>
      <c r="BW2" s="119"/>
      <c r="BX2" s="119"/>
      <c r="BY2" s="119"/>
      <c r="BZ2" s="119"/>
      <c r="CA2" s="120" t="s">
        <v>86</v>
      </c>
      <c r="CB2" s="120"/>
      <c r="CC2" s="120"/>
      <c r="CD2" s="120"/>
      <c r="CE2" s="120"/>
      <c r="CF2" s="120"/>
      <c r="CG2" s="120"/>
      <c r="CH2" s="120"/>
      <c r="CI2" s="120"/>
      <c r="CJ2" s="121"/>
      <c r="CK2" s="122" t="s">
        <v>24</v>
      </c>
      <c r="CL2" s="122"/>
      <c r="CM2" s="122"/>
      <c r="CN2" s="122"/>
      <c r="CO2" s="122"/>
      <c r="CP2" s="122"/>
      <c r="CQ2" s="122"/>
      <c r="CR2" s="122"/>
      <c r="CS2" s="123"/>
      <c r="CT2" s="124">
        <v>8.67</v>
      </c>
      <c r="CU2" s="125"/>
      <c r="CV2" s="125"/>
      <c r="CW2" s="125"/>
      <c r="CX2" s="126"/>
    </row>
    <row r="3" spans="1:102" ht="14.25" customHeight="1" x14ac:dyDescent="0.2">
      <c r="A3" s="24"/>
      <c r="B3" s="114"/>
      <c r="C3" s="115"/>
      <c r="D3" s="115"/>
      <c r="E3" s="115"/>
      <c r="F3" s="127" t="s">
        <v>67</v>
      </c>
      <c r="G3" s="128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07" t="s">
        <v>68</v>
      </c>
      <c r="V3" s="107"/>
      <c r="W3" s="107"/>
      <c r="X3" s="107"/>
      <c r="Y3" s="107"/>
      <c r="Z3" s="107"/>
      <c r="AA3" s="107"/>
      <c r="AB3" s="107"/>
      <c r="AC3" s="108"/>
      <c r="AD3" s="131">
        <f>AD2*5.678</f>
        <v>13.17296</v>
      </c>
      <c r="AE3" s="132"/>
      <c r="AF3" s="132"/>
      <c r="AG3" s="132"/>
      <c r="AH3" s="133"/>
      <c r="AJ3" s="114"/>
      <c r="AK3" s="115"/>
      <c r="AL3" s="115"/>
      <c r="AM3" s="115"/>
      <c r="AN3" s="127" t="s">
        <v>67</v>
      </c>
      <c r="AO3" s="128"/>
      <c r="AP3" s="129" t="s">
        <v>130</v>
      </c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30"/>
      <c r="BC3" s="107" t="s">
        <v>68</v>
      </c>
      <c r="BD3" s="107"/>
      <c r="BE3" s="107"/>
      <c r="BF3" s="107"/>
      <c r="BG3" s="107"/>
      <c r="BH3" s="107"/>
      <c r="BI3" s="107"/>
      <c r="BJ3" s="107"/>
      <c r="BK3" s="108"/>
      <c r="BL3" s="131">
        <f>BL2*5.678</f>
        <v>16.920439999999999</v>
      </c>
      <c r="BM3" s="132"/>
      <c r="BN3" s="132"/>
      <c r="BO3" s="132"/>
      <c r="BP3" s="133"/>
      <c r="BR3" s="114"/>
      <c r="BS3" s="115"/>
      <c r="BT3" s="115"/>
      <c r="BU3" s="115"/>
      <c r="BV3" s="127" t="s">
        <v>67</v>
      </c>
      <c r="BW3" s="128"/>
      <c r="BX3" s="129" t="s">
        <v>96</v>
      </c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30"/>
      <c r="CK3" s="107" t="s">
        <v>68</v>
      </c>
      <c r="CL3" s="107"/>
      <c r="CM3" s="107"/>
      <c r="CN3" s="107"/>
      <c r="CO3" s="107"/>
      <c r="CP3" s="107"/>
      <c r="CQ3" s="107"/>
      <c r="CR3" s="107"/>
      <c r="CS3" s="108"/>
      <c r="CT3" s="131">
        <f>CT2*5.678</f>
        <v>49.228259999999999</v>
      </c>
      <c r="CU3" s="132"/>
      <c r="CV3" s="132"/>
      <c r="CW3" s="132"/>
      <c r="CX3" s="133"/>
    </row>
    <row r="4" spans="1:102" ht="13.5" customHeight="1" x14ac:dyDescent="0.2">
      <c r="A4" s="24"/>
      <c r="B4" s="114"/>
      <c r="C4" s="115"/>
      <c r="D4" s="115"/>
      <c r="E4" s="115"/>
      <c r="F4" s="105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106"/>
      <c r="U4" s="107" t="s">
        <v>14</v>
      </c>
      <c r="V4" s="107"/>
      <c r="W4" s="107"/>
      <c r="X4" s="107"/>
      <c r="Y4" s="107"/>
      <c r="Z4" s="107"/>
      <c r="AA4" s="107"/>
      <c r="AB4" s="107"/>
      <c r="AC4" s="108"/>
      <c r="AD4" s="109"/>
      <c r="AE4" s="110"/>
      <c r="AF4" s="110"/>
      <c r="AG4" s="110"/>
      <c r="AH4" s="111"/>
      <c r="AJ4" s="114"/>
      <c r="AK4" s="115"/>
      <c r="AL4" s="115"/>
      <c r="AM4" s="115"/>
      <c r="AN4" s="105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106"/>
      <c r="BC4" s="107" t="s">
        <v>14</v>
      </c>
      <c r="BD4" s="107"/>
      <c r="BE4" s="107"/>
      <c r="BF4" s="107"/>
      <c r="BG4" s="107"/>
      <c r="BH4" s="107"/>
      <c r="BI4" s="107"/>
      <c r="BJ4" s="107"/>
      <c r="BK4" s="108"/>
      <c r="BL4" s="109"/>
      <c r="BM4" s="110"/>
      <c r="BN4" s="110"/>
      <c r="BO4" s="110"/>
      <c r="BP4" s="111"/>
      <c r="BR4" s="114"/>
      <c r="BS4" s="115"/>
      <c r="BT4" s="115"/>
      <c r="BU4" s="115"/>
      <c r="BV4" s="105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106"/>
      <c r="CK4" s="107" t="s">
        <v>14</v>
      </c>
      <c r="CL4" s="107"/>
      <c r="CM4" s="107"/>
      <c r="CN4" s="107"/>
      <c r="CO4" s="107"/>
      <c r="CP4" s="107"/>
      <c r="CQ4" s="107"/>
      <c r="CR4" s="107"/>
      <c r="CS4" s="108"/>
      <c r="CT4" s="109" t="s">
        <v>80</v>
      </c>
      <c r="CU4" s="110"/>
      <c r="CV4" s="110"/>
      <c r="CW4" s="110"/>
      <c r="CX4" s="111"/>
    </row>
    <row r="5" spans="1:102" ht="14.25" customHeight="1" x14ac:dyDescent="0.2">
      <c r="A5" s="24"/>
      <c r="B5" s="114"/>
      <c r="C5" s="115"/>
      <c r="D5" s="115"/>
      <c r="E5" s="115"/>
      <c r="F5" s="105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106"/>
      <c r="U5" s="107" t="s">
        <v>15</v>
      </c>
      <c r="V5" s="107"/>
      <c r="W5" s="107"/>
      <c r="X5" s="107"/>
      <c r="Y5" s="107"/>
      <c r="Z5" s="107"/>
      <c r="AA5" s="107"/>
      <c r="AB5" s="107"/>
      <c r="AC5" s="108"/>
      <c r="AD5" s="109"/>
      <c r="AE5" s="110"/>
      <c r="AF5" s="110"/>
      <c r="AG5" s="110"/>
      <c r="AH5" s="111"/>
      <c r="AJ5" s="114"/>
      <c r="AK5" s="115"/>
      <c r="AL5" s="115"/>
      <c r="AM5" s="115"/>
      <c r="AN5" s="105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106"/>
      <c r="BC5" s="107" t="s">
        <v>15</v>
      </c>
      <c r="BD5" s="107"/>
      <c r="BE5" s="107"/>
      <c r="BF5" s="107"/>
      <c r="BG5" s="107"/>
      <c r="BH5" s="107"/>
      <c r="BI5" s="107"/>
      <c r="BJ5" s="107"/>
      <c r="BK5" s="108"/>
      <c r="BL5" s="109"/>
      <c r="BM5" s="110"/>
      <c r="BN5" s="110"/>
      <c r="BO5" s="110"/>
      <c r="BP5" s="111"/>
      <c r="BR5" s="114"/>
      <c r="BS5" s="115"/>
      <c r="BT5" s="115"/>
      <c r="BU5" s="115"/>
      <c r="BV5" s="105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106"/>
      <c r="CK5" s="107" t="s">
        <v>15</v>
      </c>
      <c r="CL5" s="107"/>
      <c r="CM5" s="107"/>
      <c r="CN5" s="107"/>
      <c r="CO5" s="107"/>
      <c r="CP5" s="107"/>
      <c r="CQ5" s="107"/>
      <c r="CR5" s="107"/>
      <c r="CS5" s="108"/>
      <c r="CT5" s="109"/>
      <c r="CU5" s="110"/>
      <c r="CV5" s="110"/>
      <c r="CW5" s="110"/>
      <c r="CX5" s="111"/>
    </row>
    <row r="6" spans="1:102" ht="13.5" customHeight="1" x14ac:dyDescent="0.2">
      <c r="A6" s="24"/>
      <c r="B6" s="114"/>
      <c r="C6" s="115"/>
      <c r="D6" s="115"/>
      <c r="E6" s="115"/>
      <c r="F6" s="105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06"/>
      <c r="U6" s="107" t="s">
        <v>127</v>
      </c>
      <c r="V6" s="107"/>
      <c r="W6" s="107"/>
      <c r="X6" s="107"/>
      <c r="Y6" s="107"/>
      <c r="Z6" s="107"/>
      <c r="AA6" s="107"/>
      <c r="AB6" s="107"/>
      <c r="AC6" s="108"/>
      <c r="AD6" s="109"/>
      <c r="AE6" s="110"/>
      <c r="AF6" s="110"/>
      <c r="AG6" s="110"/>
      <c r="AH6" s="111"/>
      <c r="AJ6" s="114"/>
      <c r="AK6" s="115"/>
      <c r="AL6" s="115"/>
      <c r="AM6" s="115"/>
      <c r="AN6" s="105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106"/>
      <c r="BC6" s="107" t="s">
        <v>127</v>
      </c>
      <c r="BD6" s="107"/>
      <c r="BE6" s="107"/>
      <c r="BF6" s="107"/>
      <c r="BG6" s="107"/>
      <c r="BH6" s="107"/>
      <c r="BI6" s="107"/>
      <c r="BJ6" s="107"/>
      <c r="BK6" s="108"/>
      <c r="BL6" s="109"/>
      <c r="BM6" s="110"/>
      <c r="BN6" s="110"/>
      <c r="BO6" s="110"/>
      <c r="BP6" s="111"/>
      <c r="BR6" s="114"/>
      <c r="BS6" s="115"/>
      <c r="BT6" s="115"/>
      <c r="BU6" s="115"/>
      <c r="BV6" s="105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106"/>
      <c r="CK6" s="107" t="s">
        <v>127</v>
      </c>
      <c r="CL6" s="107"/>
      <c r="CM6" s="107"/>
      <c r="CN6" s="107"/>
      <c r="CO6" s="107"/>
      <c r="CP6" s="107"/>
      <c r="CQ6" s="107"/>
      <c r="CR6" s="107"/>
      <c r="CS6" s="108"/>
      <c r="CT6" s="109"/>
      <c r="CU6" s="110"/>
      <c r="CV6" s="110"/>
      <c r="CW6" s="110"/>
      <c r="CX6" s="111"/>
    </row>
    <row r="7" spans="1:102" ht="13.5" customHeight="1" thickBot="1" x14ac:dyDescent="0.25">
      <c r="A7" s="24"/>
      <c r="B7" s="116"/>
      <c r="C7" s="117"/>
      <c r="D7" s="117"/>
      <c r="E7" s="117"/>
      <c r="F7" s="134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135"/>
      <c r="U7" s="136" t="s">
        <v>126</v>
      </c>
      <c r="V7" s="136"/>
      <c r="W7" s="136"/>
      <c r="X7" s="136"/>
      <c r="Y7" s="136"/>
      <c r="Z7" s="136"/>
      <c r="AA7" s="136"/>
      <c r="AB7" s="136"/>
      <c r="AC7" s="137"/>
      <c r="AD7" s="138"/>
      <c r="AE7" s="139"/>
      <c r="AF7" s="139"/>
      <c r="AG7" s="139"/>
      <c r="AH7" s="140"/>
      <c r="AJ7" s="116"/>
      <c r="AK7" s="117"/>
      <c r="AL7" s="117"/>
      <c r="AM7" s="117"/>
      <c r="AN7" s="134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135"/>
      <c r="BC7" s="136" t="s">
        <v>126</v>
      </c>
      <c r="BD7" s="136"/>
      <c r="BE7" s="136"/>
      <c r="BF7" s="136"/>
      <c r="BG7" s="136"/>
      <c r="BH7" s="136"/>
      <c r="BI7" s="136"/>
      <c r="BJ7" s="136"/>
      <c r="BK7" s="137"/>
      <c r="BL7" s="138"/>
      <c r="BM7" s="139"/>
      <c r="BN7" s="139"/>
      <c r="BO7" s="139"/>
      <c r="BP7" s="140"/>
      <c r="BR7" s="116"/>
      <c r="BS7" s="117"/>
      <c r="BT7" s="117"/>
      <c r="BU7" s="117"/>
      <c r="BV7" s="134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135"/>
      <c r="CK7" s="136" t="s">
        <v>126</v>
      </c>
      <c r="CL7" s="136"/>
      <c r="CM7" s="136"/>
      <c r="CN7" s="136"/>
      <c r="CO7" s="136"/>
      <c r="CP7" s="136"/>
      <c r="CQ7" s="136"/>
      <c r="CR7" s="136"/>
      <c r="CS7" s="137"/>
      <c r="CT7" s="138"/>
      <c r="CU7" s="139"/>
      <c r="CV7" s="139"/>
      <c r="CW7" s="139"/>
      <c r="CX7" s="140"/>
    </row>
    <row r="8" spans="1:102" ht="13.5" customHeight="1" thickBot="1" x14ac:dyDescent="0.25">
      <c r="A8" s="24"/>
      <c r="B8" s="163" t="s">
        <v>22</v>
      </c>
      <c r="C8" s="67"/>
      <c r="D8" s="164"/>
      <c r="E8" s="11" t="s">
        <v>16</v>
      </c>
      <c r="F8" s="67" t="s">
        <v>9</v>
      </c>
      <c r="G8" s="67"/>
      <c r="H8" s="67"/>
      <c r="I8" s="67"/>
      <c r="J8" s="67"/>
      <c r="K8" s="67" t="s">
        <v>12</v>
      </c>
      <c r="L8" s="67"/>
      <c r="M8" s="67"/>
      <c r="N8" s="67"/>
      <c r="O8" s="67"/>
      <c r="P8" s="67"/>
      <c r="Q8" s="67"/>
      <c r="R8" s="67"/>
      <c r="S8" s="67"/>
      <c r="T8" s="67"/>
      <c r="U8" s="67" t="s">
        <v>2</v>
      </c>
      <c r="V8" s="67"/>
      <c r="W8" s="67"/>
      <c r="X8" s="141" t="s">
        <v>27</v>
      </c>
      <c r="Y8" s="142"/>
      <c r="Z8" s="67" t="s">
        <v>13</v>
      </c>
      <c r="AA8" s="67"/>
      <c r="AB8" s="67"/>
      <c r="AC8" s="67"/>
      <c r="AD8" s="67"/>
      <c r="AE8" s="67" t="s">
        <v>5</v>
      </c>
      <c r="AF8" s="67"/>
      <c r="AG8" s="67" t="s">
        <v>11</v>
      </c>
      <c r="AH8" s="164"/>
      <c r="AJ8" s="163" t="s">
        <v>22</v>
      </c>
      <c r="AK8" s="67"/>
      <c r="AL8" s="164"/>
      <c r="AM8" s="11" t="s">
        <v>16</v>
      </c>
      <c r="AN8" s="67" t="s">
        <v>9</v>
      </c>
      <c r="AO8" s="67"/>
      <c r="AP8" s="67"/>
      <c r="AQ8" s="67"/>
      <c r="AR8" s="67"/>
      <c r="AS8" s="67" t="s">
        <v>12</v>
      </c>
      <c r="AT8" s="67"/>
      <c r="AU8" s="67"/>
      <c r="AV8" s="67"/>
      <c r="AW8" s="67"/>
      <c r="AX8" s="67"/>
      <c r="AY8" s="67"/>
      <c r="AZ8" s="67"/>
      <c r="BA8" s="67"/>
      <c r="BB8" s="67"/>
      <c r="BC8" s="67" t="s">
        <v>2</v>
      </c>
      <c r="BD8" s="67"/>
      <c r="BE8" s="67"/>
      <c r="BF8" s="141" t="s">
        <v>27</v>
      </c>
      <c r="BG8" s="142"/>
      <c r="BH8" s="67" t="s">
        <v>13</v>
      </c>
      <c r="BI8" s="67"/>
      <c r="BJ8" s="67"/>
      <c r="BK8" s="67"/>
      <c r="BL8" s="67"/>
      <c r="BM8" s="67" t="s">
        <v>5</v>
      </c>
      <c r="BN8" s="67"/>
      <c r="BO8" s="67" t="s">
        <v>11</v>
      </c>
      <c r="BP8" s="164"/>
      <c r="BR8" s="163" t="s">
        <v>22</v>
      </c>
      <c r="BS8" s="67"/>
      <c r="BT8" s="164"/>
      <c r="BU8" s="11" t="s">
        <v>16</v>
      </c>
      <c r="BV8" s="67" t="s">
        <v>9</v>
      </c>
      <c r="BW8" s="67"/>
      <c r="BX8" s="67"/>
      <c r="BY8" s="67"/>
      <c r="BZ8" s="67"/>
      <c r="CA8" s="67" t="s">
        <v>12</v>
      </c>
      <c r="CB8" s="67"/>
      <c r="CC8" s="67"/>
      <c r="CD8" s="67"/>
      <c r="CE8" s="67"/>
      <c r="CF8" s="67"/>
      <c r="CG8" s="67"/>
      <c r="CH8" s="67"/>
      <c r="CI8" s="67"/>
      <c r="CJ8" s="67"/>
      <c r="CK8" s="67" t="s">
        <v>2</v>
      </c>
      <c r="CL8" s="67"/>
      <c r="CM8" s="67"/>
      <c r="CN8" s="141" t="s">
        <v>27</v>
      </c>
      <c r="CO8" s="142"/>
      <c r="CP8" s="67" t="s">
        <v>13</v>
      </c>
      <c r="CQ8" s="67"/>
      <c r="CR8" s="67"/>
      <c r="CS8" s="67"/>
      <c r="CT8" s="67"/>
      <c r="CU8" s="67" t="s">
        <v>5</v>
      </c>
      <c r="CV8" s="67"/>
      <c r="CW8" s="67" t="s">
        <v>11</v>
      </c>
      <c r="CX8" s="164"/>
    </row>
    <row r="9" spans="1:102" ht="13.5" customHeight="1" x14ac:dyDescent="0.2">
      <c r="A9" s="24"/>
      <c r="B9" s="55" t="s">
        <v>77</v>
      </c>
      <c r="C9" s="56"/>
      <c r="D9" s="57"/>
      <c r="E9" s="15">
        <v>1</v>
      </c>
      <c r="F9" s="64" t="s">
        <v>7</v>
      </c>
      <c r="G9" s="64"/>
      <c r="H9" s="64"/>
      <c r="I9" s="64"/>
      <c r="J9" s="64"/>
      <c r="K9" s="64" t="s">
        <v>34</v>
      </c>
      <c r="L9" s="64"/>
      <c r="M9" s="64"/>
      <c r="N9" s="64"/>
      <c r="O9" s="64"/>
      <c r="P9" s="64"/>
      <c r="Q9" s="64"/>
      <c r="R9" s="64"/>
      <c r="S9" s="64"/>
      <c r="T9" s="64"/>
      <c r="U9" s="65"/>
      <c r="V9" s="65"/>
      <c r="W9" s="12" t="s">
        <v>79</v>
      </c>
      <c r="X9" s="64"/>
      <c r="Y9" s="64"/>
      <c r="Z9" s="64"/>
      <c r="AA9" s="64"/>
      <c r="AB9" s="64"/>
      <c r="AC9" s="64"/>
      <c r="AD9" s="64"/>
      <c r="AE9" s="66">
        <v>0.16</v>
      </c>
      <c r="AF9" s="66"/>
      <c r="AG9" s="66">
        <f>AE9*5.678</f>
        <v>0.90847999999999995</v>
      </c>
      <c r="AH9" s="162"/>
      <c r="AJ9" s="55" t="s">
        <v>6</v>
      </c>
      <c r="AK9" s="56"/>
      <c r="AL9" s="57"/>
      <c r="AM9" s="15">
        <v>1</v>
      </c>
      <c r="AN9" s="64" t="s">
        <v>6</v>
      </c>
      <c r="AO9" s="64"/>
      <c r="AP9" s="64"/>
      <c r="AQ9" s="64"/>
      <c r="AR9" s="64"/>
      <c r="AS9" s="64" t="s">
        <v>34</v>
      </c>
      <c r="AT9" s="64"/>
      <c r="AU9" s="64"/>
      <c r="AV9" s="64"/>
      <c r="AW9" s="64"/>
      <c r="AX9" s="64"/>
      <c r="AY9" s="64"/>
      <c r="AZ9" s="64"/>
      <c r="BA9" s="64"/>
      <c r="BB9" s="64"/>
      <c r="BC9" s="65"/>
      <c r="BD9" s="65"/>
      <c r="BE9" s="12" t="s">
        <v>79</v>
      </c>
      <c r="BF9" s="64"/>
      <c r="BG9" s="64"/>
      <c r="BH9" s="64"/>
      <c r="BI9" s="64"/>
      <c r="BJ9" s="64"/>
      <c r="BK9" s="64"/>
      <c r="BL9" s="64"/>
      <c r="BM9" s="66">
        <v>0.03</v>
      </c>
      <c r="BN9" s="66"/>
      <c r="BO9" s="66">
        <v>0.17</v>
      </c>
      <c r="BP9" s="162"/>
      <c r="BR9" s="55" t="s">
        <v>77</v>
      </c>
      <c r="BS9" s="56"/>
      <c r="BT9" s="57"/>
      <c r="BU9" s="15">
        <v>1</v>
      </c>
      <c r="BV9" s="64" t="s">
        <v>6</v>
      </c>
      <c r="BW9" s="64"/>
      <c r="BX9" s="64"/>
      <c r="BY9" s="64"/>
      <c r="BZ9" s="64"/>
      <c r="CA9" s="64" t="s">
        <v>34</v>
      </c>
      <c r="CB9" s="64"/>
      <c r="CC9" s="64"/>
      <c r="CD9" s="64"/>
      <c r="CE9" s="64"/>
      <c r="CF9" s="64"/>
      <c r="CG9" s="64"/>
      <c r="CH9" s="64"/>
      <c r="CI9" s="64"/>
      <c r="CJ9" s="64"/>
      <c r="CK9" s="65"/>
      <c r="CL9" s="65"/>
      <c r="CM9" s="12" t="s">
        <v>79</v>
      </c>
      <c r="CN9" s="64"/>
      <c r="CO9" s="64"/>
      <c r="CP9" s="64"/>
      <c r="CQ9" s="64"/>
      <c r="CR9" s="64"/>
      <c r="CS9" s="64"/>
      <c r="CT9" s="64"/>
      <c r="CU9" s="66">
        <v>0.03</v>
      </c>
      <c r="CV9" s="66"/>
      <c r="CW9" s="66">
        <f>CU9*5.678</f>
        <v>0.17033999999999999</v>
      </c>
      <c r="CX9" s="162"/>
    </row>
    <row r="10" spans="1:102" ht="14.25" customHeight="1" thickBot="1" x14ac:dyDescent="0.25">
      <c r="A10" s="24"/>
      <c r="B10" s="61"/>
      <c r="C10" s="62"/>
      <c r="D10" s="63"/>
      <c r="E10" s="47">
        <v>2</v>
      </c>
      <c r="F10" s="49" t="s">
        <v>33</v>
      </c>
      <c r="G10" s="49"/>
      <c r="H10" s="49"/>
      <c r="I10" s="49"/>
      <c r="J10" s="49"/>
      <c r="K10" s="49" t="s">
        <v>58</v>
      </c>
      <c r="L10" s="49"/>
      <c r="M10" s="49"/>
      <c r="N10" s="49"/>
      <c r="O10" s="49"/>
      <c r="P10" s="49"/>
      <c r="Q10" s="49"/>
      <c r="R10" s="49"/>
      <c r="S10" s="49"/>
      <c r="T10" s="49"/>
      <c r="U10" s="50">
        <v>0.75</v>
      </c>
      <c r="V10" s="50"/>
      <c r="W10" s="13" t="s">
        <v>79</v>
      </c>
      <c r="X10" s="49"/>
      <c r="Y10" s="49"/>
      <c r="Z10" s="49"/>
      <c r="AA10" s="49"/>
      <c r="AB10" s="49"/>
      <c r="AC10" s="49"/>
      <c r="AD10" s="49"/>
      <c r="AE10" s="172">
        <v>0.12</v>
      </c>
      <c r="AF10" s="172"/>
      <c r="AG10" s="172">
        <f>AE10*5.678</f>
        <v>0.68135999999999997</v>
      </c>
      <c r="AH10" s="173"/>
      <c r="AJ10" s="58"/>
      <c r="AK10" s="59"/>
      <c r="AL10" s="60"/>
      <c r="AM10" s="38">
        <v>2</v>
      </c>
      <c r="AN10" s="49" t="s">
        <v>43</v>
      </c>
      <c r="AO10" s="49"/>
      <c r="AP10" s="49"/>
      <c r="AQ10" s="49"/>
      <c r="AR10" s="49"/>
      <c r="AS10" s="49" t="s">
        <v>44</v>
      </c>
      <c r="AT10" s="49"/>
      <c r="AU10" s="49"/>
      <c r="AV10" s="49"/>
      <c r="AW10" s="49"/>
      <c r="AX10" s="49"/>
      <c r="AY10" s="49"/>
      <c r="AZ10" s="49"/>
      <c r="BA10" s="49"/>
      <c r="BB10" s="49"/>
      <c r="BC10" s="50"/>
      <c r="BD10" s="50"/>
      <c r="BE10" s="13" t="s">
        <v>79</v>
      </c>
      <c r="BF10" s="49"/>
      <c r="BG10" s="49"/>
      <c r="BH10" s="49"/>
      <c r="BI10" s="49"/>
      <c r="BJ10" s="49"/>
      <c r="BK10" s="49"/>
      <c r="BL10" s="49"/>
      <c r="BM10" s="51"/>
      <c r="BN10" s="51"/>
      <c r="BO10" s="51"/>
      <c r="BP10" s="161"/>
      <c r="BR10" s="58"/>
      <c r="BS10" s="59"/>
      <c r="BT10" s="60"/>
      <c r="BU10" s="41">
        <v>2</v>
      </c>
      <c r="BV10" s="49" t="s">
        <v>50</v>
      </c>
      <c r="BW10" s="49"/>
      <c r="BX10" s="49"/>
      <c r="BY10" s="49"/>
      <c r="BZ10" s="49"/>
      <c r="CA10" s="49" t="s">
        <v>64</v>
      </c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50"/>
      <c r="CM10" s="13" t="s">
        <v>79</v>
      </c>
      <c r="CN10" s="49"/>
      <c r="CO10" s="49"/>
      <c r="CP10" s="49"/>
      <c r="CQ10" s="49"/>
      <c r="CR10" s="49"/>
      <c r="CS10" s="49"/>
      <c r="CT10" s="49"/>
      <c r="CU10" s="51">
        <v>0.08</v>
      </c>
      <c r="CV10" s="51"/>
      <c r="CW10" s="51">
        <f>CU10*5.678</f>
        <v>0.45423999999999998</v>
      </c>
      <c r="CX10" s="161"/>
    </row>
    <row r="11" spans="1:102" ht="13.5" customHeight="1" thickBot="1" x14ac:dyDescent="0.25">
      <c r="A11" s="24"/>
      <c r="B11" s="151" t="s">
        <v>10</v>
      </c>
      <c r="C11" s="152"/>
      <c r="D11" s="153"/>
      <c r="E11" s="28">
        <v>3</v>
      </c>
      <c r="F11" s="188" t="s">
        <v>99</v>
      </c>
      <c r="G11" s="188"/>
      <c r="H11" s="188"/>
      <c r="I11" s="188"/>
      <c r="J11" s="188"/>
      <c r="K11" s="188" t="s">
        <v>100</v>
      </c>
      <c r="L11" s="188"/>
      <c r="M11" s="188"/>
      <c r="N11" s="188"/>
      <c r="O11" s="188"/>
      <c r="P11" s="188"/>
      <c r="Q11" s="188"/>
      <c r="R11" s="188"/>
      <c r="S11" s="188"/>
      <c r="T11" s="188"/>
      <c r="U11" s="189">
        <v>4</v>
      </c>
      <c r="V11" s="189"/>
      <c r="W11" s="27" t="s">
        <v>79</v>
      </c>
      <c r="X11" s="188"/>
      <c r="Y11" s="188"/>
      <c r="Z11" s="188" t="s">
        <v>156</v>
      </c>
      <c r="AA11" s="188"/>
      <c r="AB11" s="188"/>
      <c r="AC11" s="188"/>
      <c r="AD11" s="188"/>
      <c r="AE11" s="190"/>
      <c r="AF11" s="190"/>
      <c r="AG11" s="190"/>
      <c r="AH11" s="191"/>
      <c r="AJ11" s="55" t="s">
        <v>10</v>
      </c>
      <c r="AK11" s="56"/>
      <c r="AL11" s="57"/>
      <c r="AM11" s="40">
        <v>3</v>
      </c>
      <c r="AN11" s="64" t="s">
        <v>26</v>
      </c>
      <c r="AO11" s="64"/>
      <c r="AP11" s="64"/>
      <c r="AQ11" s="64"/>
      <c r="AR11" s="64"/>
      <c r="AS11" s="64" t="s">
        <v>82</v>
      </c>
      <c r="AT11" s="64"/>
      <c r="AU11" s="64"/>
      <c r="AV11" s="64"/>
      <c r="AW11" s="64"/>
      <c r="AX11" s="64"/>
      <c r="AY11" s="64"/>
      <c r="AZ11" s="64"/>
      <c r="BA11" s="64"/>
      <c r="BB11" s="64"/>
      <c r="BC11" s="65">
        <v>8</v>
      </c>
      <c r="BD11" s="65"/>
      <c r="BE11" s="12" t="s">
        <v>79</v>
      </c>
      <c r="BF11" s="64"/>
      <c r="BG11" s="64"/>
      <c r="BH11" s="64"/>
      <c r="BI11" s="64"/>
      <c r="BJ11" s="64"/>
      <c r="BK11" s="64"/>
      <c r="BL11" s="64"/>
      <c r="BM11" s="66">
        <v>0.08</v>
      </c>
      <c r="BN11" s="66"/>
      <c r="BO11" s="66">
        <v>0.46</v>
      </c>
      <c r="BP11" s="162"/>
      <c r="BR11" s="58"/>
      <c r="BS11" s="59"/>
      <c r="BT11" s="60"/>
      <c r="BU11" s="41">
        <v>3</v>
      </c>
      <c r="BV11" s="49" t="s">
        <v>51</v>
      </c>
      <c r="BW11" s="49"/>
      <c r="BX11" s="49"/>
      <c r="BY11" s="49"/>
      <c r="BZ11" s="49"/>
      <c r="CA11" s="49" t="s">
        <v>66</v>
      </c>
      <c r="CB11" s="49"/>
      <c r="CC11" s="49"/>
      <c r="CD11" s="49"/>
      <c r="CE11" s="49"/>
      <c r="CF11" s="49"/>
      <c r="CG11" s="49"/>
      <c r="CH11" s="49"/>
      <c r="CI11" s="49"/>
      <c r="CJ11" s="49"/>
      <c r="CK11" s="50"/>
      <c r="CL11" s="50"/>
      <c r="CM11" s="13" t="s">
        <v>79</v>
      </c>
      <c r="CN11" s="49"/>
      <c r="CO11" s="49"/>
      <c r="CP11" s="49"/>
      <c r="CQ11" s="49"/>
      <c r="CR11" s="49"/>
      <c r="CS11" s="49"/>
      <c r="CT11" s="49"/>
      <c r="CU11" s="51"/>
      <c r="CV11" s="51"/>
      <c r="CW11" s="51"/>
      <c r="CX11" s="161"/>
    </row>
    <row r="12" spans="1:102" ht="13.5" customHeight="1" x14ac:dyDescent="0.2">
      <c r="A12" s="24"/>
      <c r="B12" s="55" t="s">
        <v>78</v>
      </c>
      <c r="C12" s="56"/>
      <c r="D12" s="56"/>
      <c r="E12" s="15">
        <v>4</v>
      </c>
      <c r="F12" s="64" t="s">
        <v>63</v>
      </c>
      <c r="G12" s="64"/>
      <c r="H12" s="64"/>
      <c r="I12" s="64"/>
      <c r="J12" s="64"/>
      <c r="K12" s="64" t="s">
        <v>101</v>
      </c>
      <c r="L12" s="64"/>
      <c r="M12" s="64"/>
      <c r="N12" s="64"/>
      <c r="O12" s="64"/>
      <c r="P12" s="64"/>
      <c r="Q12" s="64"/>
      <c r="R12" s="64"/>
      <c r="S12" s="64"/>
      <c r="T12" s="64"/>
      <c r="U12" s="187">
        <v>3</v>
      </c>
      <c r="V12" s="187"/>
      <c r="W12" s="12" t="s">
        <v>79</v>
      </c>
      <c r="X12" s="64"/>
      <c r="Y12" s="64"/>
      <c r="Z12" s="64"/>
      <c r="AA12" s="64"/>
      <c r="AB12" s="64"/>
      <c r="AC12" s="64"/>
      <c r="AD12" s="64"/>
      <c r="AE12" s="66">
        <f>AG12/5.678</f>
        <v>2.6417752729834447</v>
      </c>
      <c r="AF12" s="66"/>
      <c r="AG12" s="66">
        <v>15</v>
      </c>
      <c r="AH12" s="162"/>
      <c r="AJ12" s="55" t="s">
        <v>7</v>
      </c>
      <c r="AK12" s="56"/>
      <c r="AL12" s="57"/>
      <c r="AM12" s="15">
        <v>4</v>
      </c>
      <c r="AN12" s="64" t="s">
        <v>63</v>
      </c>
      <c r="AO12" s="64"/>
      <c r="AP12" s="64"/>
      <c r="AQ12" s="64"/>
      <c r="AR12" s="64"/>
      <c r="AS12" s="64" t="s">
        <v>65</v>
      </c>
      <c r="AT12" s="64"/>
      <c r="AU12" s="64"/>
      <c r="AV12" s="64"/>
      <c r="AW12" s="64"/>
      <c r="AX12" s="64"/>
      <c r="AY12" s="64"/>
      <c r="AZ12" s="64"/>
      <c r="BA12" s="64"/>
      <c r="BB12" s="64"/>
      <c r="BC12" s="65">
        <v>4</v>
      </c>
      <c r="BD12" s="65"/>
      <c r="BE12" s="12" t="s">
        <v>79</v>
      </c>
      <c r="BF12" s="64"/>
      <c r="BG12" s="64"/>
      <c r="BH12" s="64"/>
      <c r="BI12" s="64"/>
      <c r="BJ12" s="64"/>
      <c r="BK12" s="64"/>
      <c r="BL12" s="64"/>
      <c r="BM12" s="66">
        <f>BO12/5.678</f>
        <v>3.5223670306445931</v>
      </c>
      <c r="BN12" s="66"/>
      <c r="BO12" s="66">
        <v>20</v>
      </c>
      <c r="BP12" s="162"/>
      <c r="BR12" s="55" t="s">
        <v>10</v>
      </c>
      <c r="BS12" s="56"/>
      <c r="BT12" s="57"/>
      <c r="BU12" s="43">
        <v>4</v>
      </c>
      <c r="BV12" s="64" t="s">
        <v>45</v>
      </c>
      <c r="BW12" s="64"/>
      <c r="BX12" s="64"/>
      <c r="BY12" s="64"/>
      <c r="BZ12" s="64"/>
      <c r="CA12" s="64" t="s">
        <v>46</v>
      </c>
      <c r="CB12" s="64"/>
      <c r="CC12" s="64"/>
      <c r="CD12" s="64"/>
      <c r="CE12" s="64"/>
      <c r="CF12" s="64"/>
      <c r="CG12" s="64"/>
      <c r="CH12" s="64"/>
      <c r="CI12" s="64"/>
      <c r="CJ12" s="64"/>
      <c r="CK12" s="65">
        <v>0.5</v>
      </c>
      <c r="CL12" s="65"/>
      <c r="CM12" s="12" t="s">
        <v>79</v>
      </c>
      <c r="CN12" s="64"/>
      <c r="CO12" s="64"/>
      <c r="CP12" s="64"/>
      <c r="CQ12" s="64"/>
      <c r="CR12" s="64"/>
      <c r="CS12" s="64"/>
      <c r="CT12" s="64"/>
      <c r="CU12" s="66">
        <v>0.109</v>
      </c>
      <c r="CV12" s="66"/>
      <c r="CW12" s="66">
        <f>CU12*5.678</f>
        <v>0.61890199999999995</v>
      </c>
      <c r="CX12" s="162"/>
    </row>
    <row r="13" spans="1:102" ht="15.75" customHeight="1" thickBot="1" x14ac:dyDescent="0.25">
      <c r="A13" s="24"/>
      <c r="B13" s="58"/>
      <c r="C13" s="59"/>
      <c r="D13" s="59"/>
      <c r="E13" s="47">
        <v>5</v>
      </c>
      <c r="F13" s="49" t="s">
        <v>55</v>
      </c>
      <c r="G13" s="49"/>
      <c r="H13" s="49"/>
      <c r="I13" s="49"/>
      <c r="J13" s="49"/>
      <c r="K13" s="49" t="s">
        <v>54</v>
      </c>
      <c r="L13" s="49"/>
      <c r="M13" s="49"/>
      <c r="N13" s="49"/>
      <c r="O13" s="49"/>
      <c r="P13" s="49"/>
      <c r="Q13" s="49"/>
      <c r="R13" s="49"/>
      <c r="S13" s="49"/>
      <c r="T13" s="49"/>
      <c r="U13" s="50"/>
      <c r="V13" s="50"/>
      <c r="W13" s="13" t="s">
        <v>79</v>
      </c>
      <c r="X13" s="49"/>
      <c r="Y13" s="49"/>
      <c r="Z13" s="49"/>
      <c r="AA13" s="49"/>
      <c r="AB13" s="49"/>
      <c r="AC13" s="49"/>
      <c r="AD13" s="49"/>
      <c r="AE13" s="51"/>
      <c r="AF13" s="51"/>
      <c r="AG13" s="51"/>
      <c r="AH13" s="161"/>
      <c r="AJ13" s="58"/>
      <c r="AK13" s="59"/>
      <c r="AL13" s="60"/>
      <c r="AM13" s="38">
        <v>5</v>
      </c>
      <c r="AN13" s="49" t="s">
        <v>7</v>
      </c>
      <c r="AO13" s="49"/>
      <c r="AP13" s="49"/>
      <c r="AQ13" s="49"/>
      <c r="AR13" s="49"/>
      <c r="AS13" s="49" t="s">
        <v>34</v>
      </c>
      <c r="AT13" s="49"/>
      <c r="AU13" s="49"/>
      <c r="AV13" s="49"/>
      <c r="AW13" s="49"/>
      <c r="AX13" s="49"/>
      <c r="AY13" s="49"/>
      <c r="AZ13" s="49"/>
      <c r="BA13" s="49"/>
      <c r="BB13" s="49"/>
      <c r="BC13" s="50"/>
      <c r="BD13" s="50"/>
      <c r="BE13" s="13" t="s">
        <v>79</v>
      </c>
      <c r="BF13" s="49"/>
      <c r="BG13" s="49"/>
      <c r="BH13" s="49"/>
      <c r="BI13" s="49"/>
      <c r="BJ13" s="49"/>
      <c r="BK13" s="49"/>
      <c r="BL13" s="49"/>
      <c r="BM13" s="51">
        <v>0.12</v>
      </c>
      <c r="BN13" s="51"/>
      <c r="BO13" s="51">
        <v>0.68</v>
      </c>
      <c r="BP13" s="161"/>
      <c r="BR13" s="58"/>
      <c r="BS13" s="59"/>
      <c r="BT13" s="60"/>
      <c r="BU13" s="41">
        <v>5</v>
      </c>
      <c r="BV13" s="49" t="s">
        <v>61</v>
      </c>
      <c r="BW13" s="49"/>
      <c r="BX13" s="49"/>
      <c r="BY13" s="49"/>
      <c r="BZ13" s="49"/>
      <c r="CA13" s="49" t="s">
        <v>62</v>
      </c>
      <c r="CB13" s="49"/>
      <c r="CC13" s="49"/>
      <c r="CD13" s="49"/>
      <c r="CE13" s="49"/>
      <c r="CF13" s="49"/>
      <c r="CG13" s="49"/>
      <c r="CH13" s="49"/>
      <c r="CI13" s="49"/>
      <c r="CJ13" s="49"/>
      <c r="CK13" s="50"/>
      <c r="CL13" s="50"/>
      <c r="CM13" s="13" t="s">
        <v>79</v>
      </c>
      <c r="CN13" s="49" t="s">
        <v>28</v>
      </c>
      <c r="CO13" s="49"/>
      <c r="CP13" s="49" t="s">
        <v>87</v>
      </c>
      <c r="CQ13" s="49"/>
      <c r="CR13" s="49"/>
      <c r="CS13" s="49"/>
      <c r="CT13" s="49"/>
      <c r="CU13" s="51">
        <f>CW13/5.678</f>
        <v>8.805917576611483</v>
      </c>
      <c r="CV13" s="51"/>
      <c r="CW13" s="51">
        <v>50</v>
      </c>
      <c r="CX13" s="161"/>
    </row>
    <row r="14" spans="1:102" ht="14.25" customHeight="1" thickBot="1" x14ac:dyDescent="0.25">
      <c r="A14" s="24"/>
      <c r="B14" s="61"/>
      <c r="C14" s="62"/>
      <c r="D14" s="62"/>
      <c r="E14" s="48">
        <v>6</v>
      </c>
      <c r="F14" s="52" t="s">
        <v>56</v>
      </c>
      <c r="G14" s="52"/>
      <c r="H14" s="52"/>
      <c r="I14" s="52"/>
      <c r="J14" s="52"/>
      <c r="K14" s="52" t="s">
        <v>57</v>
      </c>
      <c r="L14" s="52"/>
      <c r="M14" s="52"/>
      <c r="N14" s="52"/>
      <c r="O14" s="52"/>
      <c r="P14" s="52"/>
      <c r="Q14" s="52"/>
      <c r="R14" s="52"/>
      <c r="S14" s="52"/>
      <c r="T14" s="52"/>
      <c r="U14" s="177">
        <v>6</v>
      </c>
      <c r="V14" s="177"/>
      <c r="W14" s="14" t="s">
        <v>79</v>
      </c>
      <c r="X14" s="52"/>
      <c r="Y14" s="52"/>
      <c r="Z14" s="52"/>
      <c r="AA14" s="52"/>
      <c r="AB14" s="52"/>
      <c r="AC14" s="52"/>
      <c r="AD14" s="52"/>
      <c r="AE14" s="53"/>
      <c r="AF14" s="53"/>
      <c r="AG14" s="53"/>
      <c r="AH14" s="160"/>
      <c r="AJ14" s="151" t="s">
        <v>17</v>
      </c>
      <c r="AK14" s="152"/>
      <c r="AL14" s="153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7"/>
      <c r="BC14" s="158">
        <v>11.875</v>
      </c>
      <c r="BD14" s="158"/>
      <c r="BE14" s="17" t="s">
        <v>79</v>
      </c>
      <c r="BF14" s="159"/>
      <c r="BG14" s="156"/>
      <c r="BH14" s="156"/>
      <c r="BI14" s="156"/>
      <c r="BJ14" s="156"/>
      <c r="BK14" s="156"/>
      <c r="BL14" s="157"/>
      <c r="BM14" s="154">
        <f>SUM(BM9:BN13)</f>
        <v>3.7523670306445931</v>
      </c>
      <c r="BN14" s="154"/>
      <c r="BO14" s="154">
        <f>SUM(BO9:BP13)</f>
        <v>21.31</v>
      </c>
      <c r="BP14" s="155"/>
      <c r="BR14" s="55" t="s">
        <v>78</v>
      </c>
      <c r="BS14" s="56"/>
      <c r="BT14" s="57"/>
      <c r="BU14" s="15">
        <v>6</v>
      </c>
      <c r="BV14" s="64" t="s">
        <v>52</v>
      </c>
      <c r="BW14" s="64"/>
      <c r="BX14" s="64"/>
      <c r="BY14" s="64"/>
      <c r="BZ14" s="64"/>
      <c r="CA14" s="64" t="s">
        <v>54</v>
      </c>
      <c r="CB14" s="64"/>
      <c r="CC14" s="64"/>
      <c r="CD14" s="64"/>
      <c r="CE14" s="64"/>
      <c r="CF14" s="64"/>
      <c r="CG14" s="64"/>
      <c r="CH14" s="64"/>
      <c r="CI14" s="64"/>
      <c r="CJ14" s="64"/>
      <c r="CK14" s="65"/>
      <c r="CL14" s="65"/>
      <c r="CM14" s="12" t="s">
        <v>79</v>
      </c>
      <c r="CN14" s="64"/>
      <c r="CO14" s="64"/>
      <c r="CP14" s="64"/>
      <c r="CQ14" s="64"/>
      <c r="CR14" s="64"/>
      <c r="CS14" s="64"/>
      <c r="CT14" s="64"/>
      <c r="CU14" s="66"/>
      <c r="CV14" s="66"/>
      <c r="CW14" s="66"/>
      <c r="CX14" s="162"/>
    </row>
    <row r="15" spans="1:102" ht="13.5" customHeight="1" thickBot="1" x14ac:dyDescent="0.25">
      <c r="A15" s="24"/>
      <c r="B15" s="151" t="s">
        <v>17</v>
      </c>
      <c r="C15" s="152"/>
      <c r="D15" s="153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9"/>
      <c r="U15" s="180">
        <f>SUM(U9:V14)</f>
        <v>13.75</v>
      </c>
      <c r="V15" s="180"/>
      <c r="W15" s="29" t="s">
        <v>79</v>
      </c>
      <c r="X15" s="181"/>
      <c r="Y15" s="178"/>
      <c r="Z15" s="178"/>
      <c r="AA15" s="178"/>
      <c r="AB15" s="178"/>
      <c r="AC15" s="178"/>
      <c r="AD15" s="179"/>
      <c r="AE15" s="182">
        <f>SUM(AE9:AF14)</f>
        <v>2.921775272983445</v>
      </c>
      <c r="AF15" s="182"/>
      <c r="AG15" s="182">
        <f>SUM(AG9:AH14)</f>
        <v>16.589839999999999</v>
      </c>
      <c r="AH15" s="183"/>
      <c r="AS15" s="46"/>
      <c r="BR15" s="58"/>
      <c r="BS15" s="59"/>
      <c r="BT15" s="60"/>
      <c r="BU15" s="41">
        <v>7</v>
      </c>
      <c r="BV15" s="49" t="s">
        <v>53</v>
      </c>
      <c r="BW15" s="49"/>
      <c r="BX15" s="49"/>
      <c r="BY15" s="49"/>
      <c r="BZ15" s="49"/>
      <c r="CA15" s="49" t="s">
        <v>30</v>
      </c>
      <c r="CB15" s="49"/>
      <c r="CC15" s="49"/>
      <c r="CD15" s="49"/>
      <c r="CE15" s="49"/>
      <c r="CF15" s="49"/>
      <c r="CG15" s="49"/>
      <c r="CH15" s="49"/>
      <c r="CI15" s="49"/>
      <c r="CJ15" s="49"/>
      <c r="CK15" s="50">
        <v>0.625</v>
      </c>
      <c r="CL15" s="50"/>
      <c r="CM15" s="13" t="s">
        <v>79</v>
      </c>
      <c r="CN15" s="49"/>
      <c r="CO15" s="49"/>
      <c r="CP15" s="49"/>
      <c r="CQ15" s="49"/>
      <c r="CR15" s="49"/>
      <c r="CS15" s="49"/>
      <c r="CT15" s="49"/>
      <c r="CU15" s="51">
        <v>0.1</v>
      </c>
      <c r="CV15" s="51"/>
      <c r="CW15" s="51">
        <f>CU15*5.678</f>
        <v>0.56779999999999997</v>
      </c>
      <c r="CX15" s="161"/>
    </row>
    <row r="16" spans="1:102" ht="13.5" customHeight="1" thickBot="1" x14ac:dyDescent="0.25">
      <c r="A16" s="24"/>
      <c r="AJ16" s="112" t="s">
        <v>146</v>
      </c>
      <c r="AK16" s="113"/>
      <c r="AL16" s="113"/>
      <c r="AM16" s="113"/>
      <c r="AN16" s="118" t="s">
        <v>8</v>
      </c>
      <c r="AO16" s="119"/>
      <c r="AP16" s="119"/>
      <c r="AQ16" s="119"/>
      <c r="AR16" s="119"/>
      <c r="AS16" s="120" t="s">
        <v>81</v>
      </c>
      <c r="AT16" s="120"/>
      <c r="AU16" s="120"/>
      <c r="AV16" s="120"/>
      <c r="AW16" s="120"/>
      <c r="AX16" s="120"/>
      <c r="AY16" s="120"/>
      <c r="AZ16" s="120"/>
      <c r="BA16" s="120"/>
      <c r="BB16" s="121"/>
      <c r="BC16" s="122" t="s">
        <v>24</v>
      </c>
      <c r="BD16" s="122"/>
      <c r="BE16" s="122"/>
      <c r="BF16" s="122"/>
      <c r="BG16" s="122"/>
      <c r="BH16" s="122"/>
      <c r="BI16" s="122"/>
      <c r="BJ16" s="122"/>
      <c r="BK16" s="123"/>
      <c r="BL16" s="124">
        <v>2.98</v>
      </c>
      <c r="BM16" s="125"/>
      <c r="BN16" s="125"/>
      <c r="BO16" s="125"/>
      <c r="BP16" s="126"/>
      <c r="BR16" s="58"/>
      <c r="BS16" s="59"/>
      <c r="BT16" s="60"/>
      <c r="BU16" s="41">
        <v>8</v>
      </c>
      <c r="BV16" s="49" t="s">
        <v>32</v>
      </c>
      <c r="BW16" s="49"/>
      <c r="BX16" s="49"/>
      <c r="BY16" s="49"/>
      <c r="BZ16" s="49"/>
      <c r="CA16" s="49" t="s">
        <v>31</v>
      </c>
      <c r="CB16" s="49"/>
      <c r="CC16" s="49"/>
      <c r="CD16" s="49"/>
      <c r="CE16" s="49"/>
      <c r="CF16" s="49"/>
      <c r="CG16" s="49"/>
      <c r="CH16" s="49"/>
      <c r="CI16" s="49"/>
      <c r="CJ16" s="49"/>
      <c r="CK16" s="50"/>
      <c r="CL16" s="50"/>
      <c r="CM16" s="13" t="s">
        <v>79</v>
      </c>
      <c r="CN16" s="49"/>
      <c r="CO16" s="49"/>
      <c r="CP16" s="49"/>
      <c r="CQ16" s="49"/>
      <c r="CR16" s="49"/>
      <c r="CS16" s="49"/>
      <c r="CT16" s="49"/>
      <c r="CU16" s="51"/>
      <c r="CV16" s="51"/>
      <c r="CW16" s="51"/>
      <c r="CX16" s="161"/>
    </row>
    <row r="17" spans="1:102" ht="13.5" customHeight="1" thickBot="1" x14ac:dyDescent="0.25">
      <c r="A17" s="24"/>
      <c r="B17" s="112" t="s">
        <v>140</v>
      </c>
      <c r="C17" s="113"/>
      <c r="D17" s="113"/>
      <c r="E17" s="113"/>
      <c r="F17" s="118" t="s">
        <v>8</v>
      </c>
      <c r="G17" s="119"/>
      <c r="H17" s="119"/>
      <c r="I17" s="119"/>
      <c r="J17" s="119"/>
      <c r="K17" s="120" t="s">
        <v>106</v>
      </c>
      <c r="L17" s="120"/>
      <c r="M17" s="120"/>
      <c r="N17" s="120"/>
      <c r="O17" s="120"/>
      <c r="P17" s="120"/>
      <c r="Q17" s="120"/>
      <c r="R17" s="120"/>
      <c r="S17" s="120"/>
      <c r="T17" s="121"/>
      <c r="U17" s="122" t="s">
        <v>24</v>
      </c>
      <c r="V17" s="122"/>
      <c r="W17" s="122"/>
      <c r="X17" s="122"/>
      <c r="Y17" s="122"/>
      <c r="Z17" s="122"/>
      <c r="AA17" s="122"/>
      <c r="AB17" s="122"/>
      <c r="AC17" s="123"/>
      <c r="AD17" s="124"/>
      <c r="AE17" s="125"/>
      <c r="AF17" s="125"/>
      <c r="AG17" s="125"/>
      <c r="AH17" s="126"/>
      <c r="AJ17" s="114"/>
      <c r="AK17" s="115"/>
      <c r="AL17" s="115"/>
      <c r="AM17" s="115"/>
      <c r="AN17" s="127" t="s">
        <v>67</v>
      </c>
      <c r="AO17" s="128"/>
      <c r="AP17" s="129" t="s">
        <v>129</v>
      </c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30"/>
      <c r="BC17" s="107" t="s">
        <v>68</v>
      </c>
      <c r="BD17" s="107"/>
      <c r="BE17" s="107"/>
      <c r="BF17" s="107"/>
      <c r="BG17" s="107"/>
      <c r="BH17" s="107"/>
      <c r="BI17" s="107"/>
      <c r="BJ17" s="107"/>
      <c r="BK17" s="108"/>
      <c r="BL17" s="131">
        <f>BL16*5.678</f>
        <v>16.920439999999999</v>
      </c>
      <c r="BM17" s="132"/>
      <c r="BN17" s="132"/>
      <c r="BO17" s="132"/>
      <c r="BP17" s="133"/>
      <c r="BR17" s="58"/>
      <c r="BS17" s="59"/>
      <c r="BT17" s="60"/>
      <c r="BU17" s="41">
        <v>9</v>
      </c>
      <c r="BV17" s="49" t="s">
        <v>7</v>
      </c>
      <c r="BW17" s="49"/>
      <c r="BX17" s="49"/>
      <c r="BY17" s="49"/>
      <c r="BZ17" s="49"/>
      <c r="CA17" s="49" t="s">
        <v>34</v>
      </c>
      <c r="CB17" s="49"/>
      <c r="CC17" s="49"/>
      <c r="CD17" s="49"/>
      <c r="CE17" s="49"/>
      <c r="CF17" s="49"/>
      <c r="CG17" s="49"/>
      <c r="CH17" s="49"/>
      <c r="CI17" s="49"/>
      <c r="CJ17" s="49"/>
      <c r="CK17" s="50"/>
      <c r="CL17" s="50"/>
      <c r="CM17" s="13" t="s">
        <v>79</v>
      </c>
      <c r="CN17" s="49"/>
      <c r="CO17" s="49"/>
      <c r="CP17" s="49"/>
      <c r="CQ17" s="49"/>
      <c r="CR17" s="49"/>
      <c r="CS17" s="49"/>
      <c r="CT17" s="49"/>
      <c r="CU17" s="51">
        <v>0.11</v>
      </c>
      <c r="CV17" s="51"/>
      <c r="CW17" s="51">
        <f>CU17*5.678</f>
        <v>0.62458000000000002</v>
      </c>
      <c r="CX17" s="161"/>
    </row>
    <row r="18" spans="1:102" ht="13.5" customHeight="1" thickBot="1" x14ac:dyDescent="0.25">
      <c r="A18" s="24"/>
      <c r="B18" s="114"/>
      <c r="C18" s="115"/>
      <c r="D18" s="115"/>
      <c r="E18" s="115"/>
      <c r="F18" s="127" t="s">
        <v>67</v>
      </c>
      <c r="G18" s="128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30"/>
      <c r="U18" s="107" t="s">
        <v>68</v>
      </c>
      <c r="V18" s="107"/>
      <c r="W18" s="107"/>
      <c r="X18" s="107"/>
      <c r="Y18" s="107"/>
      <c r="Z18" s="107"/>
      <c r="AA18" s="107"/>
      <c r="AB18" s="107"/>
      <c r="AC18" s="108"/>
      <c r="AD18" s="131"/>
      <c r="AE18" s="132"/>
      <c r="AF18" s="132"/>
      <c r="AG18" s="132"/>
      <c r="AH18" s="133"/>
      <c r="AJ18" s="114"/>
      <c r="AK18" s="115"/>
      <c r="AL18" s="115"/>
      <c r="AM18" s="115"/>
      <c r="AN18" s="105" t="s">
        <v>131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106"/>
      <c r="BC18" s="107" t="s">
        <v>14</v>
      </c>
      <c r="BD18" s="107"/>
      <c r="BE18" s="107"/>
      <c r="BF18" s="107"/>
      <c r="BG18" s="107"/>
      <c r="BH18" s="107"/>
      <c r="BI18" s="107"/>
      <c r="BJ18" s="107"/>
      <c r="BK18" s="108"/>
      <c r="BL18" s="109"/>
      <c r="BM18" s="110"/>
      <c r="BN18" s="110"/>
      <c r="BO18" s="110"/>
      <c r="BP18" s="111"/>
      <c r="BR18" s="151" t="s">
        <v>17</v>
      </c>
      <c r="BS18" s="152"/>
      <c r="BT18" s="153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7"/>
      <c r="CK18" s="158">
        <v>11.875</v>
      </c>
      <c r="CL18" s="158"/>
      <c r="CM18" s="17" t="s">
        <v>79</v>
      </c>
      <c r="CN18" s="159"/>
      <c r="CO18" s="156"/>
      <c r="CP18" s="156"/>
      <c r="CQ18" s="156"/>
      <c r="CR18" s="156"/>
      <c r="CS18" s="156"/>
      <c r="CT18" s="157"/>
      <c r="CU18" s="154">
        <f>SUM(CU9:CV17)</f>
        <v>9.2349175766114815</v>
      </c>
      <c r="CV18" s="154"/>
      <c r="CW18" s="154">
        <f>SUM(CW9:CX17)</f>
        <v>52.435862</v>
      </c>
      <c r="CX18" s="155"/>
    </row>
    <row r="19" spans="1:102" ht="13.5" customHeight="1" thickBot="1" x14ac:dyDescent="0.25">
      <c r="A19" s="24"/>
      <c r="B19" s="114"/>
      <c r="C19" s="115"/>
      <c r="D19" s="115"/>
      <c r="E19" s="115"/>
      <c r="F19" s="105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106"/>
      <c r="U19" s="107" t="s">
        <v>14</v>
      </c>
      <c r="V19" s="107"/>
      <c r="W19" s="107"/>
      <c r="X19" s="107"/>
      <c r="Y19" s="107"/>
      <c r="Z19" s="107"/>
      <c r="AA19" s="107"/>
      <c r="AB19" s="107"/>
      <c r="AC19" s="108"/>
      <c r="AD19" s="109"/>
      <c r="AE19" s="110"/>
      <c r="AF19" s="110"/>
      <c r="AG19" s="110"/>
      <c r="AH19" s="111"/>
      <c r="AJ19" s="114"/>
      <c r="AK19" s="115"/>
      <c r="AL19" s="115"/>
      <c r="AM19" s="115"/>
      <c r="AN19" s="105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106"/>
      <c r="BC19" s="107" t="s">
        <v>15</v>
      </c>
      <c r="BD19" s="107"/>
      <c r="BE19" s="107"/>
      <c r="BF19" s="107"/>
      <c r="BG19" s="107"/>
      <c r="BH19" s="107"/>
      <c r="BI19" s="107"/>
      <c r="BJ19" s="107"/>
      <c r="BK19" s="108"/>
      <c r="BL19" s="109"/>
      <c r="BM19" s="110"/>
      <c r="BN19" s="110"/>
      <c r="BO19" s="110"/>
      <c r="BP19" s="111"/>
    </row>
    <row r="20" spans="1:102" ht="13.5" customHeight="1" thickBot="1" x14ac:dyDescent="0.25">
      <c r="A20" s="24"/>
      <c r="B20" s="114"/>
      <c r="C20" s="115"/>
      <c r="D20" s="115"/>
      <c r="E20" s="115"/>
      <c r="F20" s="105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106"/>
      <c r="U20" s="107" t="s">
        <v>15</v>
      </c>
      <c r="V20" s="107"/>
      <c r="W20" s="107"/>
      <c r="X20" s="107"/>
      <c r="Y20" s="107"/>
      <c r="Z20" s="107"/>
      <c r="AA20" s="107"/>
      <c r="AB20" s="107"/>
      <c r="AC20" s="108"/>
      <c r="AD20" s="109"/>
      <c r="AE20" s="110"/>
      <c r="AF20" s="110"/>
      <c r="AG20" s="110"/>
      <c r="AH20" s="111"/>
      <c r="AJ20" s="114"/>
      <c r="AK20" s="115"/>
      <c r="AL20" s="115"/>
      <c r="AM20" s="115"/>
      <c r="AN20" s="105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106"/>
      <c r="BC20" s="107" t="s">
        <v>127</v>
      </c>
      <c r="BD20" s="107"/>
      <c r="BE20" s="107"/>
      <c r="BF20" s="107"/>
      <c r="BG20" s="107"/>
      <c r="BH20" s="107"/>
      <c r="BI20" s="107"/>
      <c r="BJ20" s="107"/>
      <c r="BK20" s="108"/>
      <c r="BL20" s="109"/>
      <c r="BM20" s="110"/>
      <c r="BN20" s="110"/>
      <c r="BO20" s="110"/>
      <c r="BP20" s="111"/>
      <c r="BR20" s="112" t="s">
        <v>150</v>
      </c>
      <c r="BS20" s="113"/>
      <c r="BT20" s="113"/>
      <c r="BU20" s="113"/>
      <c r="BV20" s="118" t="s">
        <v>8</v>
      </c>
      <c r="BW20" s="119"/>
      <c r="BX20" s="119"/>
      <c r="BY20" s="119"/>
      <c r="BZ20" s="119"/>
      <c r="CA20" s="120" t="s">
        <v>114</v>
      </c>
      <c r="CB20" s="120"/>
      <c r="CC20" s="120"/>
      <c r="CD20" s="120"/>
      <c r="CE20" s="120"/>
      <c r="CF20" s="120"/>
      <c r="CG20" s="120"/>
      <c r="CH20" s="120"/>
      <c r="CI20" s="120"/>
      <c r="CJ20" s="121"/>
      <c r="CK20" s="122" t="s">
        <v>24</v>
      </c>
      <c r="CL20" s="122"/>
      <c r="CM20" s="122"/>
      <c r="CN20" s="122"/>
      <c r="CO20" s="122"/>
      <c r="CP20" s="122"/>
      <c r="CQ20" s="122"/>
      <c r="CR20" s="122"/>
      <c r="CS20" s="123"/>
      <c r="CT20" s="124">
        <v>4.67</v>
      </c>
      <c r="CU20" s="125"/>
      <c r="CV20" s="125"/>
      <c r="CW20" s="125"/>
      <c r="CX20" s="126"/>
    </row>
    <row r="21" spans="1:102" ht="13.5" customHeight="1" thickBot="1" x14ac:dyDescent="0.25">
      <c r="A21" s="24"/>
      <c r="B21" s="114"/>
      <c r="C21" s="115"/>
      <c r="D21" s="115"/>
      <c r="E21" s="115"/>
      <c r="F21" s="105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106"/>
      <c r="U21" s="107" t="s">
        <v>127</v>
      </c>
      <c r="V21" s="107"/>
      <c r="W21" s="107"/>
      <c r="X21" s="107"/>
      <c r="Y21" s="107"/>
      <c r="Z21" s="107"/>
      <c r="AA21" s="107"/>
      <c r="AB21" s="107"/>
      <c r="AC21" s="108"/>
      <c r="AD21" s="109"/>
      <c r="AE21" s="110"/>
      <c r="AF21" s="110"/>
      <c r="AG21" s="110"/>
      <c r="AH21" s="111"/>
      <c r="AJ21" s="116"/>
      <c r="AK21" s="117"/>
      <c r="AL21" s="117"/>
      <c r="AM21" s="117"/>
      <c r="AN21" s="134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135"/>
      <c r="BC21" s="136" t="s">
        <v>126</v>
      </c>
      <c r="BD21" s="136"/>
      <c r="BE21" s="136"/>
      <c r="BF21" s="136"/>
      <c r="BG21" s="136"/>
      <c r="BH21" s="136"/>
      <c r="BI21" s="136"/>
      <c r="BJ21" s="136"/>
      <c r="BK21" s="137"/>
      <c r="BL21" s="138"/>
      <c r="BM21" s="139"/>
      <c r="BN21" s="139"/>
      <c r="BO21" s="139"/>
      <c r="BP21" s="140"/>
      <c r="BR21" s="114"/>
      <c r="BS21" s="115"/>
      <c r="BT21" s="115"/>
      <c r="BU21" s="115"/>
      <c r="BV21" s="127" t="s">
        <v>67</v>
      </c>
      <c r="BW21" s="128"/>
      <c r="BX21" s="129" t="s">
        <v>96</v>
      </c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30"/>
      <c r="CK21" s="107" t="s">
        <v>68</v>
      </c>
      <c r="CL21" s="107"/>
      <c r="CM21" s="107"/>
      <c r="CN21" s="107"/>
      <c r="CO21" s="107"/>
      <c r="CP21" s="107"/>
      <c r="CQ21" s="107"/>
      <c r="CR21" s="107"/>
      <c r="CS21" s="108"/>
      <c r="CT21" s="131">
        <f>CT20*5.678</f>
        <v>26.516259999999999</v>
      </c>
      <c r="CU21" s="132"/>
      <c r="CV21" s="132"/>
      <c r="CW21" s="132"/>
      <c r="CX21" s="133"/>
    </row>
    <row r="22" spans="1:102" ht="13.5" customHeight="1" thickBot="1" x14ac:dyDescent="0.25">
      <c r="A22" s="24"/>
      <c r="B22" s="116"/>
      <c r="C22" s="117"/>
      <c r="D22" s="117"/>
      <c r="E22" s="117"/>
      <c r="F22" s="134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135"/>
      <c r="U22" s="136" t="s">
        <v>126</v>
      </c>
      <c r="V22" s="136"/>
      <c r="W22" s="136"/>
      <c r="X22" s="136"/>
      <c r="Y22" s="136"/>
      <c r="Z22" s="136"/>
      <c r="AA22" s="136"/>
      <c r="AB22" s="136"/>
      <c r="AC22" s="137"/>
      <c r="AD22" s="138"/>
      <c r="AE22" s="139"/>
      <c r="AF22" s="139"/>
      <c r="AG22" s="139"/>
      <c r="AH22" s="140"/>
      <c r="AJ22" s="68" t="s">
        <v>25</v>
      </c>
      <c r="AK22" s="69"/>
      <c r="AL22" s="69"/>
      <c r="AM22" s="69"/>
      <c r="AN22" s="70"/>
      <c r="AO22" s="71">
        <v>3.5</v>
      </c>
      <c r="AP22" s="72"/>
      <c r="AQ22" s="88" t="s">
        <v>21</v>
      </c>
      <c r="AR22" s="89"/>
      <c r="AS22" s="90">
        <f>AO22*25.4</f>
        <v>88.899999999999991</v>
      </c>
      <c r="AT22" s="91"/>
      <c r="AU22" s="88" t="s">
        <v>3</v>
      </c>
      <c r="AV22" s="92"/>
      <c r="AW22" s="1"/>
      <c r="AX22" s="1"/>
      <c r="AY22" s="1"/>
      <c r="AZ22" s="73"/>
      <c r="BA22" s="2"/>
      <c r="BB22" s="2"/>
      <c r="BC22" s="3"/>
      <c r="BD22" s="3"/>
      <c r="BE22" s="3"/>
      <c r="BF22" s="76">
        <v>100</v>
      </c>
      <c r="BG22" s="76"/>
      <c r="BH22" s="3"/>
      <c r="BI22" s="3"/>
      <c r="BJ22" s="3"/>
      <c r="BK22" s="3"/>
      <c r="BL22" s="3"/>
      <c r="BM22" s="4"/>
      <c r="BN22" s="4"/>
      <c r="BO22" s="4"/>
      <c r="BP22" s="5"/>
      <c r="BR22" s="114"/>
      <c r="BS22" s="115"/>
      <c r="BT22" s="115"/>
      <c r="BU22" s="115"/>
      <c r="BV22" s="105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106"/>
      <c r="CK22" s="107" t="s">
        <v>14</v>
      </c>
      <c r="CL22" s="107"/>
      <c r="CM22" s="107"/>
      <c r="CN22" s="107"/>
      <c r="CO22" s="107"/>
      <c r="CP22" s="107"/>
      <c r="CQ22" s="107"/>
      <c r="CR22" s="107"/>
      <c r="CS22" s="108"/>
      <c r="CT22" s="109" t="s">
        <v>80</v>
      </c>
      <c r="CU22" s="110"/>
      <c r="CV22" s="110"/>
      <c r="CW22" s="110"/>
      <c r="CX22" s="111"/>
    </row>
    <row r="23" spans="1:102" ht="13.5" customHeight="1" thickTop="1" thickBot="1" x14ac:dyDescent="0.35">
      <c r="A23" s="24"/>
      <c r="B23" s="163" t="s">
        <v>22</v>
      </c>
      <c r="C23" s="67"/>
      <c r="D23" s="164"/>
      <c r="E23" s="11" t="s">
        <v>16</v>
      </c>
      <c r="F23" s="67" t="s">
        <v>9</v>
      </c>
      <c r="G23" s="67"/>
      <c r="H23" s="67"/>
      <c r="I23" s="67"/>
      <c r="J23" s="67"/>
      <c r="K23" s="67" t="s">
        <v>12</v>
      </c>
      <c r="L23" s="67"/>
      <c r="M23" s="67"/>
      <c r="N23" s="67"/>
      <c r="O23" s="67"/>
      <c r="P23" s="67"/>
      <c r="Q23" s="67"/>
      <c r="R23" s="67"/>
      <c r="S23" s="67"/>
      <c r="T23" s="67"/>
      <c r="U23" s="67" t="s">
        <v>2</v>
      </c>
      <c r="V23" s="67"/>
      <c r="W23" s="67"/>
      <c r="X23" s="141" t="s">
        <v>27</v>
      </c>
      <c r="Y23" s="142"/>
      <c r="Z23" s="67" t="s">
        <v>13</v>
      </c>
      <c r="AA23" s="67"/>
      <c r="AB23" s="67"/>
      <c r="AC23" s="67"/>
      <c r="AD23" s="67"/>
      <c r="AE23" s="67" t="s">
        <v>5</v>
      </c>
      <c r="AF23" s="67"/>
      <c r="AG23" s="67" t="s">
        <v>11</v>
      </c>
      <c r="AH23" s="164"/>
      <c r="AJ23" s="77" t="s">
        <v>23</v>
      </c>
      <c r="AK23" s="78"/>
      <c r="AL23" s="78"/>
      <c r="AM23" s="78"/>
      <c r="AN23" s="79"/>
      <c r="AO23" s="80">
        <v>8.5000000000000006E-3</v>
      </c>
      <c r="AP23" s="81"/>
      <c r="AQ23" s="86" t="s">
        <v>1</v>
      </c>
      <c r="AR23" s="95"/>
      <c r="AS23" s="93">
        <f>AS22</f>
        <v>88.899999999999991</v>
      </c>
      <c r="AT23" s="94"/>
      <c r="AU23" s="6" t="s">
        <v>0</v>
      </c>
      <c r="AV23" s="82">
        <f>AO23*AS23</f>
        <v>0.75564999999999993</v>
      </c>
      <c r="AW23" s="83"/>
      <c r="AX23" s="86" t="s">
        <v>69</v>
      </c>
      <c r="AY23" s="87"/>
      <c r="AZ23" s="74"/>
      <c r="BA23" s="85" t="s">
        <v>19</v>
      </c>
      <c r="BB23" s="85"/>
      <c r="BC23" s="85"/>
      <c r="BD23" s="85"/>
      <c r="BE23" s="85"/>
      <c r="BF23" s="7"/>
      <c r="BG23" s="7"/>
      <c r="BH23" s="85" t="s">
        <v>20</v>
      </c>
      <c r="BI23" s="85"/>
      <c r="BJ23" s="85"/>
      <c r="BK23" s="85"/>
      <c r="BL23" s="85"/>
      <c r="BM23" s="7"/>
      <c r="BN23" s="7"/>
      <c r="BO23" s="7"/>
      <c r="BP23" s="8"/>
      <c r="BR23" s="114"/>
      <c r="BS23" s="115"/>
      <c r="BT23" s="115"/>
      <c r="BU23" s="115"/>
      <c r="BV23" s="105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106"/>
      <c r="CK23" s="107" t="s">
        <v>15</v>
      </c>
      <c r="CL23" s="107"/>
      <c r="CM23" s="107"/>
      <c r="CN23" s="107"/>
      <c r="CO23" s="107"/>
      <c r="CP23" s="107"/>
      <c r="CQ23" s="107"/>
      <c r="CR23" s="107"/>
      <c r="CS23" s="108"/>
      <c r="CT23" s="109"/>
      <c r="CU23" s="110"/>
      <c r="CV23" s="110"/>
      <c r="CW23" s="110"/>
      <c r="CX23" s="111"/>
    </row>
    <row r="24" spans="1:102" ht="13.5" customHeight="1" thickBot="1" x14ac:dyDescent="0.25">
      <c r="A24" s="24"/>
      <c r="B24" s="151" t="s">
        <v>10</v>
      </c>
      <c r="C24" s="152"/>
      <c r="D24" s="153"/>
      <c r="E24" s="28">
        <v>1</v>
      </c>
      <c r="F24" s="188" t="s">
        <v>99</v>
      </c>
      <c r="G24" s="188"/>
      <c r="H24" s="188"/>
      <c r="I24" s="188"/>
      <c r="J24" s="188"/>
      <c r="K24" s="188" t="s">
        <v>100</v>
      </c>
      <c r="L24" s="188"/>
      <c r="M24" s="188"/>
      <c r="N24" s="188"/>
      <c r="O24" s="188"/>
      <c r="P24" s="188"/>
      <c r="Q24" s="188"/>
      <c r="R24" s="188"/>
      <c r="S24" s="188"/>
      <c r="T24" s="188"/>
      <c r="U24" s="189">
        <v>4</v>
      </c>
      <c r="V24" s="189"/>
      <c r="W24" s="27" t="s">
        <v>79</v>
      </c>
      <c r="X24" s="188"/>
      <c r="Y24" s="188"/>
      <c r="Z24" s="188"/>
      <c r="AA24" s="188"/>
      <c r="AB24" s="188"/>
      <c r="AC24" s="188"/>
      <c r="AD24" s="188"/>
      <c r="AE24" s="190"/>
      <c r="AF24" s="190"/>
      <c r="AG24" s="190"/>
      <c r="AH24" s="191"/>
      <c r="AJ24" s="143" t="s">
        <v>70</v>
      </c>
      <c r="AK24" s="144"/>
      <c r="AL24" s="144"/>
      <c r="AM24" s="144"/>
      <c r="AN24" s="145"/>
      <c r="AO24" s="146">
        <v>14</v>
      </c>
      <c r="AP24" s="147"/>
      <c r="AQ24" s="96" t="s">
        <v>4</v>
      </c>
      <c r="AR24" s="97"/>
      <c r="AS24" s="98">
        <v>5.6779999999999999</v>
      </c>
      <c r="AT24" s="99"/>
      <c r="AU24" s="9" t="s">
        <v>0</v>
      </c>
      <c r="AV24" s="148">
        <f>AO24/AS24</f>
        <v>2.4656569214512154</v>
      </c>
      <c r="AW24" s="149"/>
      <c r="AX24" s="96" t="s">
        <v>71</v>
      </c>
      <c r="AY24" s="100"/>
      <c r="AZ24" s="74"/>
      <c r="BA24" s="150" t="s">
        <v>72</v>
      </c>
      <c r="BB24" s="84">
        <v>13</v>
      </c>
      <c r="BC24" s="84"/>
      <c r="BD24" s="84"/>
      <c r="BE24" s="150" t="s">
        <v>73</v>
      </c>
      <c r="BF24" s="169" t="s">
        <v>74</v>
      </c>
      <c r="BG24" s="169"/>
      <c r="BH24" s="54" t="s">
        <v>72</v>
      </c>
      <c r="BI24" s="84">
        <v>87</v>
      </c>
      <c r="BJ24" s="84"/>
      <c r="BK24" s="84"/>
      <c r="BL24" s="54" t="s">
        <v>73</v>
      </c>
      <c r="BM24" s="169" t="s">
        <v>0</v>
      </c>
      <c r="BN24" s="165">
        <f>BF22/((BB24/BB25)+(BI24/BI25))</f>
        <v>1.9051811835310501</v>
      </c>
      <c r="BO24" s="165"/>
      <c r="BP24" s="166"/>
      <c r="BR24" s="114"/>
      <c r="BS24" s="115"/>
      <c r="BT24" s="115"/>
      <c r="BU24" s="115"/>
      <c r="BV24" s="105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106"/>
      <c r="CK24" s="107" t="s">
        <v>127</v>
      </c>
      <c r="CL24" s="107"/>
      <c r="CM24" s="107"/>
      <c r="CN24" s="107"/>
      <c r="CO24" s="107"/>
      <c r="CP24" s="107"/>
      <c r="CQ24" s="107"/>
      <c r="CR24" s="107"/>
      <c r="CS24" s="108"/>
      <c r="CT24" s="109"/>
      <c r="CU24" s="110"/>
      <c r="CV24" s="110"/>
      <c r="CW24" s="110"/>
      <c r="CX24" s="111"/>
    </row>
    <row r="25" spans="1:102" ht="13.5" customHeight="1" thickTop="1" thickBot="1" x14ac:dyDescent="0.25">
      <c r="A25" s="24"/>
      <c r="B25" s="55" t="s">
        <v>78</v>
      </c>
      <c r="C25" s="56"/>
      <c r="D25" s="57"/>
      <c r="E25" s="35">
        <v>2</v>
      </c>
      <c r="F25" s="49" t="s">
        <v>55</v>
      </c>
      <c r="G25" s="49"/>
      <c r="H25" s="49"/>
      <c r="I25" s="49"/>
      <c r="J25" s="49"/>
      <c r="K25" s="49" t="s">
        <v>54</v>
      </c>
      <c r="L25" s="49"/>
      <c r="M25" s="49"/>
      <c r="N25" s="49"/>
      <c r="O25" s="49"/>
      <c r="P25" s="49"/>
      <c r="Q25" s="49"/>
      <c r="R25" s="49"/>
      <c r="S25" s="49"/>
      <c r="T25" s="49"/>
      <c r="U25" s="50"/>
      <c r="V25" s="50"/>
      <c r="W25" s="13" t="s">
        <v>79</v>
      </c>
      <c r="X25" s="49"/>
      <c r="Y25" s="49"/>
      <c r="Z25" s="49"/>
      <c r="AA25" s="49"/>
      <c r="AB25" s="49"/>
      <c r="AC25" s="49"/>
      <c r="AD25" s="49"/>
      <c r="AE25" s="51"/>
      <c r="AF25" s="51"/>
      <c r="AG25" s="51"/>
      <c r="AH25" s="161"/>
      <c r="AJ25" s="101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4"/>
      <c r="BA25" s="150"/>
      <c r="BB25" s="103">
        <f>AV23</f>
        <v>0.75564999999999993</v>
      </c>
      <c r="BC25" s="103"/>
      <c r="BD25" s="103"/>
      <c r="BE25" s="150"/>
      <c r="BF25" s="169"/>
      <c r="BG25" s="169"/>
      <c r="BH25" s="54"/>
      <c r="BI25" s="103">
        <f>AV24</f>
        <v>2.4656569214512154</v>
      </c>
      <c r="BJ25" s="103"/>
      <c r="BK25" s="103"/>
      <c r="BL25" s="54"/>
      <c r="BM25" s="169"/>
      <c r="BN25" s="167" t="s">
        <v>18</v>
      </c>
      <c r="BO25" s="167"/>
      <c r="BP25" s="168"/>
      <c r="BR25" s="116"/>
      <c r="BS25" s="117"/>
      <c r="BT25" s="117"/>
      <c r="BU25" s="117"/>
      <c r="BV25" s="134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135"/>
      <c r="CK25" s="136" t="s">
        <v>126</v>
      </c>
      <c r="CL25" s="136"/>
      <c r="CM25" s="136"/>
      <c r="CN25" s="136"/>
      <c r="CO25" s="136"/>
      <c r="CP25" s="136"/>
      <c r="CQ25" s="136"/>
      <c r="CR25" s="136"/>
      <c r="CS25" s="137"/>
      <c r="CT25" s="138"/>
      <c r="CU25" s="139"/>
      <c r="CV25" s="139"/>
      <c r="CW25" s="139"/>
      <c r="CX25" s="140"/>
    </row>
    <row r="26" spans="1:102" ht="13.5" customHeight="1" thickBot="1" x14ac:dyDescent="0.25">
      <c r="A26" s="24"/>
      <c r="B26" s="61"/>
      <c r="C26" s="62"/>
      <c r="D26" s="63"/>
      <c r="E26" s="36">
        <v>3</v>
      </c>
      <c r="F26" s="52" t="s">
        <v>56</v>
      </c>
      <c r="G26" s="52"/>
      <c r="H26" s="52"/>
      <c r="I26" s="52"/>
      <c r="J26" s="52"/>
      <c r="K26" s="52" t="s">
        <v>57</v>
      </c>
      <c r="L26" s="52"/>
      <c r="M26" s="52"/>
      <c r="N26" s="52"/>
      <c r="O26" s="52"/>
      <c r="P26" s="52"/>
      <c r="Q26" s="52"/>
      <c r="R26" s="52"/>
      <c r="S26" s="52"/>
      <c r="T26" s="52"/>
      <c r="U26" s="177">
        <v>6</v>
      </c>
      <c r="V26" s="177"/>
      <c r="W26" s="14" t="s">
        <v>79</v>
      </c>
      <c r="X26" s="52"/>
      <c r="Y26" s="52"/>
      <c r="Z26" s="52"/>
      <c r="AA26" s="52"/>
      <c r="AB26" s="52"/>
      <c r="AC26" s="52"/>
      <c r="AD26" s="52"/>
      <c r="AE26" s="53"/>
      <c r="AF26" s="53"/>
      <c r="AG26" s="53"/>
      <c r="AH26" s="160"/>
      <c r="AJ26" s="102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1"/>
      <c r="BB26" s="104" t="s">
        <v>75</v>
      </c>
      <c r="BC26" s="104"/>
      <c r="BD26" s="104"/>
      <c r="BE26" s="1"/>
      <c r="BF26" s="1"/>
      <c r="BG26" s="1"/>
      <c r="BH26" s="1"/>
      <c r="BI26" s="104" t="s">
        <v>76</v>
      </c>
      <c r="BJ26" s="104"/>
      <c r="BK26" s="104"/>
      <c r="BL26" s="1"/>
      <c r="BM26" s="1"/>
      <c r="BN26" s="1"/>
      <c r="BO26" s="1"/>
      <c r="BP26" s="10"/>
      <c r="BR26" s="68" t="s">
        <v>25</v>
      </c>
      <c r="BS26" s="69"/>
      <c r="BT26" s="69"/>
      <c r="BU26" s="69"/>
      <c r="BV26" s="70"/>
      <c r="BW26" s="71">
        <v>9.5</v>
      </c>
      <c r="BX26" s="72"/>
      <c r="BY26" s="88" t="s">
        <v>21</v>
      </c>
      <c r="BZ26" s="89"/>
      <c r="CA26" s="90">
        <f>BW26*25.4</f>
        <v>241.29999999999998</v>
      </c>
      <c r="CB26" s="91"/>
      <c r="CC26" s="88" t="s">
        <v>3</v>
      </c>
      <c r="CD26" s="92"/>
      <c r="CE26" s="1"/>
      <c r="CF26" s="1"/>
      <c r="CG26" s="1"/>
      <c r="CH26" s="73"/>
      <c r="CI26" s="2"/>
      <c r="CJ26" s="2"/>
      <c r="CK26" s="3"/>
      <c r="CL26" s="3"/>
      <c r="CM26" s="3"/>
      <c r="CN26" s="76">
        <v>100</v>
      </c>
      <c r="CO26" s="76"/>
      <c r="CP26" s="3"/>
      <c r="CQ26" s="3"/>
      <c r="CR26" s="3"/>
      <c r="CS26" s="3"/>
      <c r="CT26" s="3"/>
      <c r="CU26" s="4"/>
      <c r="CV26" s="4"/>
      <c r="CW26" s="4"/>
      <c r="CX26" s="5"/>
    </row>
    <row r="27" spans="1:102" ht="13.5" customHeight="1" thickTop="1" thickBot="1" x14ac:dyDescent="0.35">
      <c r="A27" s="24"/>
      <c r="B27" s="151" t="s">
        <v>17</v>
      </c>
      <c r="C27" s="152"/>
      <c r="D27" s="153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9"/>
      <c r="U27" s="180">
        <f>SUM(U24:V26)</f>
        <v>10</v>
      </c>
      <c r="V27" s="180"/>
      <c r="W27" s="29" t="s">
        <v>79</v>
      </c>
      <c r="X27" s="181"/>
      <c r="Y27" s="178"/>
      <c r="Z27" s="178"/>
      <c r="AA27" s="178"/>
      <c r="AB27" s="178"/>
      <c r="AC27" s="178"/>
      <c r="AD27" s="179"/>
      <c r="AE27" s="182"/>
      <c r="AF27" s="182"/>
      <c r="AG27" s="182"/>
      <c r="AH27" s="183"/>
      <c r="AJ27" s="163" t="s">
        <v>22</v>
      </c>
      <c r="AK27" s="67"/>
      <c r="AL27" s="164"/>
      <c r="AM27" s="11" t="s">
        <v>16</v>
      </c>
      <c r="AN27" s="67" t="s">
        <v>9</v>
      </c>
      <c r="AO27" s="67"/>
      <c r="AP27" s="67"/>
      <c r="AQ27" s="67"/>
      <c r="AR27" s="67"/>
      <c r="AS27" s="67" t="s">
        <v>12</v>
      </c>
      <c r="AT27" s="67"/>
      <c r="AU27" s="67"/>
      <c r="AV27" s="67"/>
      <c r="AW27" s="67"/>
      <c r="AX27" s="67"/>
      <c r="AY27" s="67"/>
      <c r="AZ27" s="67"/>
      <c r="BA27" s="67"/>
      <c r="BB27" s="67"/>
      <c r="BC27" s="67" t="s">
        <v>2</v>
      </c>
      <c r="BD27" s="67"/>
      <c r="BE27" s="67"/>
      <c r="BF27" s="141" t="s">
        <v>27</v>
      </c>
      <c r="BG27" s="142"/>
      <c r="BH27" s="67" t="s">
        <v>13</v>
      </c>
      <c r="BI27" s="67"/>
      <c r="BJ27" s="67"/>
      <c r="BK27" s="67"/>
      <c r="BL27" s="67"/>
      <c r="BM27" s="67" t="s">
        <v>5</v>
      </c>
      <c r="BN27" s="67"/>
      <c r="BO27" s="67" t="s">
        <v>11</v>
      </c>
      <c r="BP27" s="164"/>
      <c r="BR27" s="77" t="s">
        <v>23</v>
      </c>
      <c r="BS27" s="78"/>
      <c r="BT27" s="78"/>
      <c r="BU27" s="78"/>
      <c r="BV27" s="79"/>
      <c r="BW27" s="80">
        <v>8.5000000000000006E-3</v>
      </c>
      <c r="BX27" s="81"/>
      <c r="BY27" s="86" t="s">
        <v>1</v>
      </c>
      <c r="BZ27" s="95"/>
      <c r="CA27" s="93">
        <f>CA26</f>
        <v>241.29999999999998</v>
      </c>
      <c r="CB27" s="94"/>
      <c r="CC27" s="6" t="s">
        <v>0</v>
      </c>
      <c r="CD27" s="82">
        <f>BW27*CA27</f>
        <v>2.05105</v>
      </c>
      <c r="CE27" s="83"/>
      <c r="CF27" s="86" t="s">
        <v>69</v>
      </c>
      <c r="CG27" s="87"/>
      <c r="CH27" s="74"/>
      <c r="CI27" s="85" t="s">
        <v>19</v>
      </c>
      <c r="CJ27" s="85"/>
      <c r="CK27" s="85"/>
      <c r="CL27" s="85"/>
      <c r="CM27" s="85"/>
      <c r="CN27" s="7"/>
      <c r="CO27" s="7"/>
      <c r="CP27" s="85" t="s">
        <v>20</v>
      </c>
      <c r="CQ27" s="85"/>
      <c r="CR27" s="85"/>
      <c r="CS27" s="85"/>
      <c r="CT27" s="85"/>
      <c r="CU27" s="7"/>
      <c r="CV27" s="7"/>
      <c r="CW27" s="7"/>
      <c r="CX27" s="8"/>
    </row>
    <row r="28" spans="1:102" ht="13.5" customHeight="1" thickBot="1" x14ac:dyDescent="0.25">
      <c r="A28" s="24"/>
      <c r="AJ28" s="55" t="s">
        <v>6</v>
      </c>
      <c r="AK28" s="56"/>
      <c r="AL28" s="57"/>
      <c r="AM28" s="15">
        <v>1</v>
      </c>
      <c r="AN28" s="64" t="s">
        <v>6</v>
      </c>
      <c r="AO28" s="64"/>
      <c r="AP28" s="64"/>
      <c r="AQ28" s="64"/>
      <c r="AR28" s="64"/>
      <c r="AS28" s="64" t="s">
        <v>34</v>
      </c>
      <c r="AT28" s="64"/>
      <c r="AU28" s="64"/>
      <c r="AV28" s="64"/>
      <c r="AW28" s="64"/>
      <c r="AX28" s="64"/>
      <c r="AY28" s="64"/>
      <c r="AZ28" s="64"/>
      <c r="BA28" s="64"/>
      <c r="BB28" s="64"/>
      <c r="BC28" s="65"/>
      <c r="BD28" s="65"/>
      <c r="BE28" s="12" t="s">
        <v>79</v>
      </c>
      <c r="BF28" s="64"/>
      <c r="BG28" s="64"/>
      <c r="BH28" s="64"/>
      <c r="BI28" s="64"/>
      <c r="BJ28" s="64"/>
      <c r="BK28" s="64"/>
      <c r="BL28" s="64"/>
      <c r="BM28" s="66">
        <v>0.03</v>
      </c>
      <c r="BN28" s="66"/>
      <c r="BO28" s="66">
        <v>0.17</v>
      </c>
      <c r="BP28" s="162"/>
      <c r="BR28" s="143" t="s">
        <v>70</v>
      </c>
      <c r="BS28" s="144"/>
      <c r="BT28" s="144"/>
      <c r="BU28" s="144"/>
      <c r="BV28" s="145"/>
      <c r="BW28" s="146">
        <v>28</v>
      </c>
      <c r="BX28" s="147"/>
      <c r="BY28" s="96" t="s">
        <v>4</v>
      </c>
      <c r="BZ28" s="97"/>
      <c r="CA28" s="98">
        <v>5.6779999999999999</v>
      </c>
      <c r="CB28" s="99"/>
      <c r="CC28" s="9" t="s">
        <v>0</v>
      </c>
      <c r="CD28" s="148">
        <f>BW28/CA28</f>
        <v>4.9313138429024308</v>
      </c>
      <c r="CE28" s="149"/>
      <c r="CF28" s="96" t="s">
        <v>71</v>
      </c>
      <c r="CG28" s="100"/>
      <c r="CH28" s="74"/>
      <c r="CI28" s="150" t="s">
        <v>72</v>
      </c>
      <c r="CJ28" s="84">
        <v>7</v>
      </c>
      <c r="CK28" s="84"/>
      <c r="CL28" s="84"/>
      <c r="CM28" s="150" t="s">
        <v>73</v>
      </c>
      <c r="CN28" s="169" t="s">
        <v>74</v>
      </c>
      <c r="CO28" s="169"/>
      <c r="CP28" s="54" t="s">
        <v>72</v>
      </c>
      <c r="CQ28" s="84">
        <v>93</v>
      </c>
      <c r="CR28" s="84"/>
      <c r="CS28" s="84"/>
      <c r="CT28" s="54" t="s">
        <v>73</v>
      </c>
      <c r="CU28" s="169" t="s">
        <v>0</v>
      </c>
      <c r="CV28" s="165">
        <f>CN26/((CJ28/CJ29)+(CQ28/CQ29))</f>
        <v>4.4899510942951801</v>
      </c>
      <c r="CW28" s="165"/>
      <c r="CX28" s="166"/>
    </row>
    <row r="29" spans="1:102" ht="13.5" customHeight="1" thickTop="1" thickBot="1" x14ac:dyDescent="0.25">
      <c r="A29" s="24"/>
      <c r="B29" s="112" t="s">
        <v>141</v>
      </c>
      <c r="C29" s="113"/>
      <c r="D29" s="113"/>
      <c r="E29" s="241"/>
      <c r="F29" s="238" t="s">
        <v>8</v>
      </c>
      <c r="G29" s="239"/>
      <c r="H29" s="239"/>
      <c r="I29" s="239"/>
      <c r="J29" s="240"/>
      <c r="K29" s="206" t="s">
        <v>132</v>
      </c>
      <c r="L29" s="207"/>
      <c r="M29" s="207"/>
      <c r="N29" s="207"/>
      <c r="O29" s="207"/>
      <c r="P29" s="207"/>
      <c r="Q29" s="207"/>
      <c r="R29" s="207"/>
      <c r="S29" s="207"/>
      <c r="T29" s="237"/>
      <c r="U29" s="234" t="s">
        <v>24</v>
      </c>
      <c r="V29" s="122"/>
      <c r="W29" s="122"/>
      <c r="X29" s="122"/>
      <c r="Y29" s="122"/>
      <c r="Z29" s="122"/>
      <c r="AA29" s="122"/>
      <c r="AB29" s="122"/>
      <c r="AC29" s="123"/>
      <c r="AD29" s="124"/>
      <c r="AE29" s="125"/>
      <c r="AF29" s="125"/>
      <c r="AG29" s="125"/>
      <c r="AH29" s="126"/>
      <c r="AJ29" s="61"/>
      <c r="AK29" s="62"/>
      <c r="AL29" s="63"/>
      <c r="AM29" s="38">
        <v>2</v>
      </c>
      <c r="AN29" s="49" t="s">
        <v>43</v>
      </c>
      <c r="AO29" s="49"/>
      <c r="AP29" s="49"/>
      <c r="AQ29" s="49"/>
      <c r="AR29" s="49"/>
      <c r="AS29" s="49" t="s">
        <v>44</v>
      </c>
      <c r="AT29" s="49"/>
      <c r="AU29" s="49"/>
      <c r="AV29" s="49"/>
      <c r="AW29" s="49"/>
      <c r="AX29" s="49"/>
      <c r="AY29" s="49"/>
      <c r="AZ29" s="49"/>
      <c r="BA29" s="49"/>
      <c r="BB29" s="49"/>
      <c r="BC29" s="50"/>
      <c r="BD29" s="50"/>
      <c r="BE29" s="13" t="s">
        <v>79</v>
      </c>
      <c r="BF29" s="49"/>
      <c r="BG29" s="49"/>
      <c r="BH29" s="49"/>
      <c r="BI29" s="49"/>
      <c r="BJ29" s="49"/>
      <c r="BK29" s="49"/>
      <c r="BL29" s="49"/>
      <c r="BM29" s="51"/>
      <c r="BN29" s="51"/>
      <c r="BO29" s="51"/>
      <c r="BP29" s="161"/>
      <c r="BR29" s="101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4"/>
      <c r="CI29" s="150"/>
      <c r="CJ29" s="103">
        <f>CD27</f>
        <v>2.05105</v>
      </c>
      <c r="CK29" s="103"/>
      <c r="CL29" s="103"/>
      <c r="CM29" s="150"/>
      <c r="CN29" s="169"/>
      <c r="CO29" s="169"/>
      <c r="CP29" s="54"/>
      <c r="CQ29" s="103">
        <f>CD28</f>
        <v>4.9313138429024308</v>
      </c>
      <c r="CR29" s="103"/>
      <c r="CS29" s="103"/>
      <c r="CT29" s="54"/>
      <c r="CU29" s="169"/>
      <c r="CV29" s="167" t="s">
        <v>18</v>
      </c>
      <c r="CW29" s="167"/>
      <c r="CX29" s="168"/>
    </row>
    <row r="30" spans="1:102" ht="13.5" customHeight="1" thickBot="1" x14ac:dyDescent="0.25">
      <c r="A30" s="24"/>
      <c r="B30" s="114"/>
      <c r="C30" s="242"/>
      <c r="D30" s="242"/>
      <c r="E30" s="243"/>
      <c r="F30" s="232" t="s">
        <v>67</v>
      </c>
      <c r="G30" s="233"/>
      <c r="H30" s="184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231"/>
      <c r="U30" s="236" t="s">
        <v>68</v>
      </c>
      <c r="V30" s="107"/>
      <c r="W30" s="107"/>
      <c r="X30" s="107"/>
      <c r="Y30" s="107"/>
      <c r="Z30" s="107"/>
      <c r="AA30" s="107"/>
      <c r="AB30" s="107"/>
      <c r="AC30" s="108"/>
      <c r="AD30" s="131"/>
      <c r="AE30" s="245"/>
      <c r="AF30" s="245"/>
      <c r="AG30" s="245"/>
      <c r="AH30" s="133"/>
      <c r="AJ30" s="151" t="s">
        <v>10</v>
      </c>
      <c r="AK30" s="152"/>
      <c r="AL30" s="153"/>
      <c r="AM30" s="28">
        <v>3</v>
      </c>
      <c r="AN30" s="188" t="s">
        <v>26</v>
      </c>
      <c r="AO30" s="188"/>
      <c r="AP30" s="188"/>
      <c r="AQ30" s="188"/>
      <c r="AR30" s="188"/>
      <c r="AS30" s="188" t="s">
        <v>82</v>
      </c>
      <c r="AT30" s="188"/>
      <c r="AU30" s="188"/>
      <c r="AV30" s="188"/>
      <c r="AW30" s="188"/>
      <c r="AX30" s="188"/>
      <c r="AY30" s="188"/>
      <c r="AZ30" s="188"/>
      <c r="BA30" s="188"/>
      <c r="BB30" s="188"/>
      <c r="BC30" s="199">
        <v>8</v>
      </c>
      <c r="BD30" s="199"/>
      <c r="BE30" s="27" t="s">
        <v>79</v>
      </c>
      <c r="BF30" s="188"/>
      <c r="BG30" s="188"/>
      <c r="BH30" s="188"/>
      <c r="BI30" s="188"/>
      <c r="BJ30" s="188"/>
      <c r="BK30" s="188"/>
      <c r="BL30" s="188"/>
      <c r="BM30" s="190">
        <v>0.08</v>
      </c>
      <c r="BN30" s="190"/>
      <c r="BO30" s="190">
        <v>0.46</v>
      </c>
      <c r="BP30" s="191"/>
      <c r="BR30" s="102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1"/>
      <c r="CJ30" s="104" t="s">
        <v>75</v>
      </c>
      <c r="CK30" s="104"/>
      <c r="CL30" s="104"/>
      <c r="CM30" s="1"/>
      <c r="CN30" s="1"/>
      <c r="CO30" s="1"/>
      <c r="CP30" s="1"/>
      <c r="CQ30" s="104" t="s">
        <v>76</v>
      </c>
      <c r="CR30" s="104"/>
      <c r="CS30" s="104"/>
      <c r="CT30" s="1"/>
      <c r="CU30" s="1"/>
      <c r="CV30" s="1"/>
      <c r="CW30" s="1"/>
      <c r="CX30" s="10"/>
    </row>
    <row r="31" spans="1:102" ht="13.5" customHeight="1" thickBot="1" x14ac:dyDescent="0.25">
      <c r="A31" s="24"/>
      <c r="B31" s="114"/>
      <c r="C31" s="242"/>
      <c r="D31" s="242"/>
      <c r="E31" s="243"/>
      <c r="F31" s="196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8"/>
      <c r="U31" s="236" t="s">
        <v>14</v>
      </c>
      <c r="V31" s="107"/>
      <c r="W31" s="107"/>
      <c r="X31" s="107"/>
      <c r="Y31" s="107"/>
      <c r="Z31" s="107"/>
      <c r="AA31" s="107"/>
      <c r="AB31" s="107"/>
      <c r="AC31" s="108"/>
      <c r="AD31" s="109" t="s">
        <v>80</v>
      </c>
      <c r="AE31" s="235"/>
      <c r="AF31" s="235"/>
      <c r="AG31" s="235"/>
      <c r="AH31" s="111"/>
      <c r="AJ31" s="55" t="s">
        <v>7</v>
      </c>
      <c r="AK31" s="56"/>
      <c r="AL31" s="56"/>
      <c r="AM31" s="15">
        <v>4</v>
      </c>
      <c r="AN31" s="64" t="s">
        <v>63</v>
      </c>
      <c r="AO31" s="64"/>
      <c r="AP31" s="64"/>
      <c r="AQ31" s="64"/>
      <c r="AR31" s="64"/>
      <c r="AS31" s="64" t="s">
        <v>112</v>
      </c>
      <c r="AT31" s="64"/>
      <c r="AU31" s="64"/>
      <c r="AV31" s="64"/>
      <c r="AW31" s="64"/>
      <c r="AX31" s="64"/>
      <c r="AY31" s="64"/>
      <c r="AZ31" s="64"/>
      <c r="BA31" s="64"/>
      <c r="BB31" s="64"/>
      <c r="BC31" s="65">
        <v>1</v>
      </c>
      <c r="BD31" s="65"/>
      <c r="BE31" s="12" t="s">
        <v>79</v>
      </c>
      <c r="BF31" s="64"/>
      <c r="BG31" s="64"/>
      <c r="BH31" s="64"/>
      <c r="BI31" s="64"/>
      <c r="BJ31" s="64"/>
      <c r="BK31" s="64"/>
      <c r="BL31" s="64"/>
      <c r="BM31" s="66">
        <v>0.88100000000000001</v>
      </c>
      <c r="BN31" s="66"/>
      <c r="BO31" s="66">
        <f>BM31*5.678</f>
        <v>5.0023179999999998</v>
      </c>
      <c r="BP31" s="162"/>
      <c r="BR31" s="163" t="s">
        <v>22</v>
      </c>
      <c r="BS31" s="67"/>
      <c r="BT31" s="164"/>
      <c r="BU31" s="11" t="s">
        <v>16</v>
      </c>
      <c r="BV31" s="67" t="s">
        <v>9</v>
      </c>
      <c r="BW31" s="67"/>
      <c r="BX31" s="67"/>
      <c r="BY31" s="67"/>
      <c r="BZ31" s="67"/>
      <c r="CA31" s="67" t="s">
        <v>12</v>
      </c>
      <c r="CB31" s="67"/>
      <c r="CC31" s="67"/>
      <c r="CD31" s="67"/>
      <c r="CE31" s="67"/>
      <c r="CF31" s="67"/>
      <c r="CG31" s="67"/>
      <c r="CH31" s="67"/>
      <c r="CI31" s="67"/>
      <c r="CJ31" s="67"/>
      <c r="CK31" s="67" t="s">
        <v>2</v>
      </c>
      <c r="CL31" s="67"/>
      <c r="CM31" s="67"/>
      <c r="CN31" s="141" t="s">
        <v>27</v>
      </c>
      <c r="CO31" s="142"/>
      <c r="CP31" s="67" t="s">
        <v>13</v>
      </c>
      <c r="CQ31" s="67"/>
      <c r="CR31" s="67"/>
      <c r="CS31" s="67"/>
      <c r="CT31" s="67"/>
      <c r="CU31" s="67" t="s">
        <v>5</v>
      </c>
      <c r="CV31" s="67"/>
      <c r="CW31" s="67" t="s">
        <v>11</v>
      </c>
      <c r="CX31" s="164"/>
    </row>
    <row r="32" spans="1:102" ht="13.5" customHeight="1" x14ac:dyDescent="0.2">
      <c r="A32" s="24"/>
      <c r="B32" s="114"/>
      <c r="C32" s="242"/>
      <c r="D32" s="242"/>
      <c r="E32" s="243"/>
      <c r="F32" s="196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8"/>
      <c r="U32" s="236" t="s">
        <v>15</v>
      </c>
      <c r="V32" s="107"/>
      <c r="W32" s="107"/>
      <c r="X32" s="107"/>
      <c r="Y32" s="107"/>
      <c r="Z32" s="107"/>
      <c r="AA32" s="107"/>
      <c r="AB32" s="107"/>
      <c r="AC32" s="108"/>
      <c r="AD32" s="109"/>
      <c r="AE32" s="235"/>
      <c r="AF32" s="235"/>
      <c r="AG32" s="235"/>
      <c r="AH32" s="111"/>
      <c r="AJ32" s="58"/>
      <c r="AK32" s="59"/>
      <c r="AL32" s="59"/>
      <c r="AM32" s="38">
        <v>5</v>
      </c>
      <c r="AN32" s="49" t="s">
        <v>97</v>
      </c>
      <c r="AO32" s="49"/>
      <c r="AP32" s="49"/>
      <c r="AQ32" s="49"/>
      <c r="AR32" s="49"/>
      <c r="AS32" s="49" t="s">
        <v>113</v>
      </c>
      <c r="AT32" s="49"/>
      <c r="AU32" s="49"/>
      <c r="AV32" s="49"/>
      <c r="AW32" s="49"/>
      <c r="AX32" s="49"/>
      <c r="AY32" s="49"/>
      <c r="AZ32" s="49"/>
      <c r="BA32" s="49"/>
      <c r="BB32" s="49"/>
      <c r="BC32" s="50">
        <v>3.5</v>
      </c>
      <c r="BD32" s="50"/>
      <c r="BE32" s="13" t="s">
        <v>79</v>
      </c>
      <c r="BF32" s="49" t="s">
        <v>28</v>
      </c>
      <c r="BG32" s="49"/>
      <c r="BH32" s="49" t="s">
        <v>85</v>
      </c>
      <c r="BI32" s="49"/>
      <c r="BJ32" s="49"/>
      <c r="BK32" s="49"/>
      <c r="BL32" s="49"/>
      <c r="BM32" s="51">
        <f>BN24</f>
        <v>1.9051811835310501</v>
      </c>
      <c r="BN32" s="51"/>
      <c r="BO32" s="51">
        <f>BM32*5.678</f>
        <v>10.817618760089303</v>
      </c>
      <c r="BP32" s="161"/>
      <c r="BR32" s="55" t="s">
        <v>77</v>
      </c>
      <c r="BS32" s="56"/>
      <c r="BT32" s="57"/>
      <c r="BU32" s="15">
        <v>1</v>
      </c>
      <c r="BV32" s="184" t="s">
        <v>6</v>
      </c>
      <c r="BW32" s="185"/>
      <c r="BX32" s="185"/>
      <c r="BY32" s="185"/>
      <c r="BZ32" s="186"/>
      <c r="CA32" s="184" t="s">
        <v>34</v>
      </c>
      <c r="CB32" s="185"/>
      <c r="CC32" s="185"/>
      <c r="CD32" s="185"/>
      <c r="CE32" s="185"/>
      <c r="CF32" s="185"/>
      <c r="CG32" s="185"/>
      <c r="CH32" s="185"/>
      <c r="CI32" s="185"/>
      <c r="CJ32" s="186"/>
      <c r="CK32" s="214"/>
      <c r="CL32" s="215"/>
      <c r="CM32" s="12" t="s">
        <v>79</v>
      </c>
      <c r="CN32" s="184"/>
      <c r="CO32" s="186"/>
      <c r="CP32" s="184"/>
      <c r="CQ32" s="185"/>
      <c r="CR32" s="185"/>
      <c r="CS32" s="185"/>
      <c r="CT32" s="186"/>
      <c r="CU32" s="216">
        <v>0.03</v>
      </c>
      <c r="CV32" s="217"/>
      <c r="CW32" s="216">
        <f>CU32*5.678</f>
        <v>0.17033999999999999</v>
      </c>
      <c r="CX32" s="218"/>
    </row>
    <row r="33" spans="1:102" ht="13.5" customHeight="1" x14ac:dyDescent="0.2">
      <c r="A33" s="24"/>
      <c r="B33" s="114"/>
      <c r="C33" s="242"/>
      <c r="D33" s="242"/>
      <c r="E33" s="243"/>
      <c r="F33" s="196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8"/>
      <c r="U33" s="236" t="s">
        <v>127</v>
      </c>
      <c r="V33" s="107"/>
      <c r="W33" s="107"/>
      <c r="X33" s="107"/>
      <c r="Y33" s="107"/>
      <c r="Z33" s="107"/>
      <c r="AA33" s="107"/>
      <c r="AB33" s="107"/>
      <c r="AC33" s="108"/>
      <c r="AD33" s="109"/>
      <c r="AE33" s="235"/>
      <c r="AF33" s="235"/>
      <c r="AG33" s="235"/>
      <c r="AH33" s="111"/>
      <c r="AJ33" s="58"/>
      <c r="AK33" s="59"/>
      <c r="AL33" s="59"/>
      <c r="AM33" s="38">
        <v>6</v>
      </c>
      <c r="AN33" s="49" t="s">
        <v>52</v>
      </c>
      <c r="AO33" s="49"/>
      <c r="AP33" s="49"/>
      <c r="AQ33" s="49"/>
      <c r="AR33" s="49"/>
      <c r="AS33" s="49" t="s">
        <v>54</v>
      </c>
      <c r="AT33" s="49"/>
      <c r="AU33" s="49"/>
      <c r="AV33" s="49"/>
      <c r="AW33" s="49"/>
      <c r="AX33" s="49"/>
      <c r="AY33" s="49"/>
      <c r="AZ33" s="49"/>
      <c r="BA33" s="49"/>
      <c r="BB33" s="49"/>
      <c r="BC33" s="176"/>
      <c r="BD33" s="176"/>
      <c r="BE33" s="13" t="s">
        <v>79</v>
      </c>
      <c r="BF33" s="49"/>
      <c r="BG33" s="49"/>
      <c r="BH33" s="49"/>
      <c r="BI33" s="49"/>
      <c r="BJ33" s="49"/>
      <c r="BK33" s="49"/>
      <c r="BL33" s="49"/>
      <c r="BM33" s="51"/>
      <c r="BN33" s="51"/>
      <c r="BO33" s="51"/>
      <c r="BP33" s="161"/>
      <c r="BR33" s="58"/>
      <c r="BS33" s="59"/>
      <c r="BT33" s="60"/>
      <c r="BU33" s="41">
        <v>2</v>
      </c>
      <c r="BV33" s="219" t="s">
        <v>50</v>
      </c>
      <c r="BW33" s="197"/>
      <c r="BX33" s="197"/>
      <c r="BY33" s="197"/>
      <c r="BZ33" s="220"/>
      <c r="CA33" s="219" t="s">
        <v>64</v>
      </c>
      <c r="CB33" s="197"/>
      <c r="CC33" s="197"/>
      <c r="CD33" s="197"/>
      <c r="CE33" s="197"/>
      <c r="CF33" s="197"/>
      <c r="CG33" s="197"/>
      <c r="CH33" s="197"/>
      <c r="CI33" s="197"/>
      <c r="CJ33" s="220"/>
      <c r="CK33" s="221"/>
      <c r="CL33" s="222"/>
      <c r="CM33" s="13" t="s">
        <v>79</v>
      </c>
      <c r="CN33" s="219"/>
      <c r="CO33" s="220"/>
      <c r="CP33" s="219"/>
      <c r="CQ33" s="197"/>
      <c r="CR33" s="197"/>
      <c r="CS33" s="197"/>
      <c r="CT33" s="220"/>
      <c r="CU33" s="223">
        <v>0.08</v>
      </c>
      <c r="CV33" s="224"/>
      <c r="CW33" s="223">
        <f>CU33*5.678</f>
        <v>0.45423999999999998</v>
      </c>
      <c r="CX33" s="225"/>
    </row>
    <row r="34" spans="1:102" ht="14.25" thickBot="1" x14ac:dyDescent="0.25">
      <c r="A34" s="24"/>
      <c r="B34" s="116"/>
      <c r="C34" s="117"/>
      <c r="D34" s="117"/>
      <c r="E34" s="244"/>
      <c r="F34" s="249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50"/>
      <c r="U34" s="251" t="s">
        <v>126</v>
      </c>
      <c r="V34" s="136"/>
      <c r="W34" s="136"/>
      <c r="X34" s="136"/>
      <c r="Y34" s="136"/>
      <c r="Z34" s="136"/>
      <c r="AA34" s="136"/>
      <c r="AB34" s="136"/>
      <c r="AC34" s="137"/>
      <c r="AD34" s="138"/>
      <c r="AE34" s="139"/>
      <c r="AF34" s="139"/>
      <c r="AG34" s="139"/>
      <c r="AH34" s="140"/>
      <c r="AJ34" s="58"/>
      <c r="AK34" s="59"/>
      <c r="AL34" s="59"/>
      <c r="AM34" s="38">
        <v>7</v>
      </c>
      <c r="AN34" s="49" t="s">
        <v>29</v>
      </c>
      <c r="AO34" s="49"/>
      <c r="AP34" s="49"/>
      <c r="AQ34" s="49"/>
      <c r="AR34" s="49"/>
      <c r="AS34" s="49" t="s">
        <v>30</v>
      </c>
      <c r="AT34" s="49"/>
      <c r="AU34" s="49"/>
      <c r="AV34" s="49"/>
      <c r="AW34" s="49"/>
      <c r="AX34" s="49"/>
      <c r="AY34" s="49"/>
      <c r="AZ34" s="49"/>
      <c r="BA34" s="49"/>
      <c r="BB34" s="49"/>
      <c r="BC34" s="50">
        <v>0.5</v>
      </c>
      <c r="BD34" s="50"/>
      <c r="BE34" s="13" t="s">
        <v>79</v>
      </c>
      <c r="BF34" s="49"/>
      <c r="BG34" s="49"/>
      <c r="BH34" s="49"/>
      <c r="BI34" s="49"/>
      <c r="BJ34" s="49"/>
      <c r="BK34" s="49"/>
      <c r="BL34" s="49"/>
      <c r="BM34" s="51">
        <v>7.9299999999999995E-2</v>
      </c>
      <c r="BN34" s="51"/>
      <c r="BO34" s="51">
        <f>BM34*5.678</f>
        <v>0.45026539999999998</v>
      </c>
      <c r="BP34" s="161"/>
      <c r="BR34" s="61"/>
      <c r="BS34" s="62"/>
      <c r="BT34" s="63"/>
      <c r="BU34" s="41">
        <v>3</v>
      </c>
      <c r="BV34" s="146" t="s">
        <v>51</v>
      </c>
      <c r="BW34" s="226"/>
      <c r="BX34" s="226"/>
      <c r="BY34" s="226"/>
      <c r="BZ34" s="147"/>
      <c r="CA34" s="146" t="s">
        <v>66</v>
      </c>
      <c r="CB34" s="226"/>
      <c r="CC34" s="226"/>
      <c r="CD34" s="226"/>
      <c r="CE34" s="226"/>
      <c r="CF34" s="226"/>
      <c r="CG34" s="226"/>
      <c r="CH34" s="226"/>
      <c r="CI34" s="226"/>
      <c r="CJ34" s="147"/>
      <c r="CK34" s="227"/>
      <c r="CL34" s="195"/>
      <c r="CM34" s="13" t="s">
        <v>79</v>
      </c>
      <c r="CN34" s="146"/>
      <c r="CO34" s="147"/>
      <c r="CP34" s="146"/>
      <c r="CQ34" s="226"/>
      <c r="CR34" s="226"/>
      <c r="CS34" s="226"/>
      <c r="CT34" s="147"/>
      <c r="CU34" s="228"/>
      <c r="CV34" s="229"/>
      <c r="CW34" s="228"/>
      <c r="CX34" s="230"/>
    </row>
    <row r="35" spans="1:102" ht="14.25" thickBot="1" x14ac:dyDescent="0.25">
      <c r="A35" s="24"/>
      <c r="B35" s="247" t="s">
        <v>22</v>
      </c>
      <c r="C35" s="248"/>
      <c r="D35" s="246"/>
      <c r="E35" s="11" t="s">
        <v>16</v>
      </c>
      <c r="F35" s="141" t="s">
        <v>9</v>
      </c>
      <c r="G35" s="248"/>
      <c r="H35" s="248"/>
      <c r="I35" s="248"/>
      <c r="J35" s="142"/>
      <c r="K35" s="141" t="s">
        <v>12</v>
      </c>
      <c r="L35" s="248"/>
      <c r="M35" s="248"/>
      <c r="N35" s="248"/>
      <c r="O35" s="248"/>
      <c r="P35" s="248"/>
      <c r="Q35" s="248"/>
      <c r="R35" s="248"/>
      <c r="S35" s="248"/>
      <c r="T35" s="142"/>
      <c r="U35" s="141" t="s">
        <v>2</v>
      </c>
      <c r="V35" s="248"/>
      <c r="W35" s="142"/>
      <c r="X35" s="141" t="s">
        <v>27</v>
      </c>
      <c r="Y35" s="142"/>
      <c r="Z35" s="141" t="s">
        <v>13</v>
      </c>
      <c r="AA35" s="248"/>
      <c r="AB35" s="248"/>
      <c r="AC35" s="248"/>
      <c r="AD35" s="142"/>
      <c r="AE35" s="141" t="s">
        <v>5</v>
      </c>
      <c r="AF35" s="142"/>
      <c r="AG35" s="141" t="s">
        <v>11</v>
      </c>
      <c r="AH35" s="246"/>
      <c r="AJ35" s="58"/>
      <c r="AK35" s="59"/>
      <c r="AL35" s="59"/>
      <c r="AM35" s="38">
        <v>8</v>
      </c>
      <c r="AN35" s="49" t="s">
        <v>32</v>
      </c>
      <c r="AO35" s="49"/>
      <c r="AP35" s="49"/>
      <c r="AQ35" s="49"/>
      <c r="AR35" s="49"/>
      <c r="AS35" s="49" t="s">
        <v>31</v>
      </c>
      <c r="AT35" s="49"/>
      <c r="AU35" s="49"/>
      <c r="AV35" s="49"/>
      <c r="AW35" s="49"/>
      <c r="AX35" s="49"/>
      <c r="AY35" s="49"/>
      <c r="AZ35" s="49"/>
      <c r="BA35" s="49"/>
      <c r="BB35" s="49"/>
      <c r="BC35" s="50"/>
      <c r="BD35" s="50"/>
      <c r="BE35" s="13" t="s">
        <v>79</v>
      </c>
      <c r="BF35" s="49"/>
      <c r="BG35" s="49"/>
      <c r="BH35" s="49"/>
      <c r="BI35" s="49"/>
      <c r="BJ35" s="49"/>
      <c r="BK35" s="49"/>
      <c r="BL35" s="49"/>
      <c r="BM35" s="51"/>
      <c r="BN35" s="51"/>
      <c r="BO35" s="51"/>
      <c r="BP35" s="161"/>
      <c r="BR35" s="55" t="s">
        <v>10</v>
      </c>
      <c r="BS35" s="56"/>
      <c r="BT35" s="57"/>
      <c r="BU35" s="43">
        <v>4</v>
      </c>
      <c r="BV35" s="184" t="s">
        <v>45</v>
      </c>
      <c r="BW35" s="185"/>
      <c r="BX35" s="185"/>
      <c r="BY35" s="185"/>
      <c r="BZ35" s="186"/>
      <c r="CA35" s="184" t="s">
        <v>46</v>
      </c>
      <c r="CB35" s="185"/>
      <c r="CC35" s="185"/>
      <c r="CD35" s="185"/>
      <c r="CE35" s="185"/>
      <c r="CF35" s="185"/>
      <c r="CG35" s="185"/>
      <c r="CH35" s="185"/>
      <c r="CI35" s="185"/>
      <c r="CJ35" s="186"/>
      <c r="CK35" s="214">
        <v>0.5</v>
      </c>
      <c r="CL35" s="215"/>
      <c r="CM35" s="12" t="s">
        <v>79</v>
      </c>
      <c r="CN35" s="184"/>
      <c r="CO35" s="186"/>
      <c r="CP35" s="184"/>
      <c r="CQ35" s="185"/>
      <c r="CR35" s="185"/>
      <c r="CS35" s="185"/>
      <c r="CT35" s="186"/>
      <c r="CU35" s="216">
        <v>0.109</v>
      </c>
      <c r="CV35" s="217"/>
      <c r="CW35" s="216">
        <f>CU35*5.678</f>
        <v>0.61890199999999995</v>
      </c>
      <c r="CX35" s="218"/>
    </row>
    <row r="36" spans="1:102" ht="14.25" thickBot="1" x14ac:dyDescent="0.25">
      <c r="A36" s="24"/>
      <c r="B36" s="151" t="s">
        <v>77</v>
      </c>
      <c r="C36" s="152"/>
      <c r="D36" s="153"/>
      <c r="E36" s="15">
        <v>1</v>
      </c>
      <c r="F36" s="206" t="s">
        <v>33</v>
      </c>
      <c r="G36" s="207"/>
      <c r="H36" s="207"/>
      <c r="I36" s="207"/>
      <c r="J36" s="208"/>
      <c r="K36" s="206" t="s">
        <v>58</v>
      </c>
      <c r="L36" s="207"/>
      <c r="M36" s="207"/>
      <c r="N36" s="207"/>
      <c r="O36" s="207"/>
      <c r="P36" s="207"/>
      <c r="Q36" s="207"/>
      <c r="R36" s="207"/>
      <c r="S36" s="207"/>
      <c r="T36" s="208"/>
      <c r="U36" s="209">
        <v>0.75</v>
      </c>
      <c r="V36" s="210"/>
      <c r="W36" s="12" t="s">
        <v>79</v>
      </c>
      <c r="X36" s="206"/>
      <c r="Y36" s="208"/>
      <c r="Z36" s="206"/>
      <c r="AA36" s="207"/>
      <c r="AB36" s="207"/>
      <c r="AC36" s="207"/>
      <c r="AD36" s="208"/>
      <c r="AE36" s="211"/>
      <c r="AF36" s="212"/>
      <c r="AG36" s="211"/>
      <c r="AH36" s="213"/>
      <c r="AJ36" s="61"/>
      <c r="AK36" s="62"/>
      <c r="AL36" s="62"/>
      <c r="AM36" s="39">
        <v>9</v>
      </c>
      <c r="AN36" s="52" t="s">
        <v>7</v>
      </c>
      <c r="AO36" s="52"/>
      <c r="AP36" s="52"/>
      <c r="AQ36" s="52"/>
      <c r="AR36" s="52"/>
      <c r="AS36" s="52" t="s">
        <v>34</v>
      </c>
      <c r="AT36" s="52"/>
      <c r="AU36" s="52"/>
      <c r="AV36" s="52"/>
      <c r="AW36" s="52"/>
      <c r="AX36" s="52"/>
      <c r="AY36" s="52"/>
      <c r="AZ36" s="52"/>
      <c r="BA36" s="52"/>
      <c r="BB36" s="52"/>
      <c r="BC36" s="177"/>
      <c r="BD36" s="177"/>
      <c r="BE36" s="14" t="s">
        <v>79</v>
      </c>
      <c r="BF36" s="52"/>
      <c r="BG36" s="52"/>
      <c r="BH36" s="52"/>
      <c r="BI36" s="52"/>
      <c r="BJ36" s="52"/>
      <c r="BK36" s="52"/>
      <c r="BL36" s="52"/>
      <c r="BM36" s="53">
        <v>0.12</v>
      </c>
      <c r="BN36" s="53"/>
      <c r="BO36" s="53">
        <f>BM36*5.678</f>
        <v>0.68135999999999997</v>
      </c>
      <c r="BP36" s="160"/>
      <c r="BR36" s="61"/>
      <c r="BS36" s="62"/>
      <c r="BT36" s="63"/>
      <c r="BU36" s="41">
        <v>5</v>
      </c>
      <c r="BV36" s="49" t="s">
        <v>61</v>
      </c>
      <c r="BW36" s="49"/>
      <c r="BX36" s="49"/>
      <c r="BY36" s="49"/>
      <c r="BZ36" s="49"/>
      <c r="CA36" s="49" t="s">
        <v>115</v>
      </c>
      <c r="CB36" s="49"/>
      <c r="CC36" s="49"/>
      <c r="CD36" s="49"/>
      <c r="CE36" s="49"/>
      <c r="CF36" s="49"/>
      <c r="CG36" s="49"/>
      <c r="CH36" s="49"/>
      <c r="CI36" s="49"/>
      <c r="CJ36" s="49"/>
      <c r="CK36" s="50" t="s">
        <v>94</v>
      </c>
      <c r="CL36" s="50"/>
      <c r="CM36" s="13" t="s">
        <v>79</v>
      </c>
      <c r="CN36" s="49" t="s">
        <v>28</v>
      </c>
      <c r="CO36" s="49"/>
      <c r="CP36" s="49" t="s">
        <v>85</v>
      </c>
      <c r="CQ36" s="49"/>
      <c r="CR36" s="49"/>
      <c r="CS36" s="49"/>
      <c r="CT36" s="49"/>
      <c r="CU36" s="51">
        <f>CV28</f>
        <v>4.4899510942951801</v>
      </c>
      <c r="CV36" s="51"/>
      <c r="CW36" s="51">
        <f>CU36*5.678</f>
        <v>25.493942313408031</v>
      </c>
      <c r="CX36" s="161"/>
    </row>
    <row r="37" spans="1:102" ht="14.25" thickBot="1" x14ac:dyDescent="0.25">
      <c r="A37" s="24"/>
      <c r="B37" s="55" t="s">
        <v>10</v>
      </c>
      <c r="C37" s="56"/>
      <c r="D37" s="57"/>
      <c r="E37" s="37">
        <v>2</v>
      </c>
      <c r="F37" s="184" t="s">
        <v>45</v>
      </c>
      <c r="G37" s="185"/>
      <c r="H37" s="185"/>
      <c r="I37" s="185"/>
      <c r="J37" s="186"/>
      <c r="K37" s="184" t="s">
        <v>59</v>
      </c>
      <c r="L37" s="185"/>
      <c r="M37" s="185"/>
      <c r="N37" s="185"/>
      <c r="O37" s="185"/>
      <c r="P37" s="185"/>
      <c r="Q37" s="185"/>
      <c r="R37" s="185"/>
      <c r="S37" s="185"/>
      <c r="T37" s="186"/>
      <c r="U37" s="214">
        <v>0.75</v>
      </c>
      <c r="V37" s="215"/>
      <c r="W37" s="12" t="s">
        <v>79</v>
      </c>
      <c r="X37" s="184"/>
      <c r="Y37" s="186"/>
      <c r="Z37" s="184"/>
      <c r="AA37" s="185"/>
      <c r="AB37" s="185"/>
      <c r="AC37" s="185"/>
      <c r="AD37" s="186"/>
      <c r="AE37" s="216"/>
      <c r="AF37" s="217"/>
      <c r="AG37" s="216"/>
      <c r="AH37" s="218"/>
      <c r="AJ37" s="151" t="s">
        <v>17</v>
      </c>
      <c r="AK37" s="152"/>
      <c r="AL37" s="153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9"/>
      <c r="BC37" s="180">
        <f>SUM(BC28:BD36)</f>
        <v>13</v>
      </c>
      <c r="BD37" s="180"/>
      <c r="BE37" s="29" t="s">
        <v>79</v>
      </c>
      <c r="BF37" s="181"/>
      <c r="BG37" s="178"/>
      <c r="BH37" s="178"/>
      <c r="BI37" s="178"/>
      <c r="BJ37" s="178"/>
      <c r="BK37" s="178"/>
      <c r="BL37" s="179"/>
      <c r="BM37" s="182">
        <f>SUM(BM28:BN36)</f>
        <v>3.0954811835310503</v>
      </c>
      <c r="BN37" s="182"/>
      <c r="BO37" s="182">
        <f>SUM(BO28:BP36)</f>
        <v>17.581562160089302</v>
      </c>
      <c r="BP37" s="183"/>
      <c r="BR37" s="55" t="s">
        <v>78</v>
      </c>
      <c r="BS37" s="56"/>
      <c r="BT37" s="57"/>
      <c r="BU37" s="15">
        <v>6</v>
      </c>
      <c r="BV37" s="64" t="s">
        <v>52</v>
      </c>
      <c r="BW37" s="64"/>
      <c r="BX37" s="64"/>
      <c r="BY37" s="64"/>
      <c r="BZ37" s="64"/>
      <c r="CA37" s="64" t="s">
        <v>92</v>
      </c>
      <c r="CB37" s="64"/>
      <c r="CC37" s="64"/>
      <c r="CD37" s="64"/>
      <c r="CE37" s="64"/>
      <c r="CF37" s="64"/>
      <c r="CG37" s="64"/>
      <c r="CH37" s="64"/>
      <c r="CI37" s="64"/>
      <c r="CJ37" s="64"/>
      <c r="CK37" s="65"/>
      <c r="CL37" s="65"/>
      <c r="CM37" s="12" t="s">
        <v>79</v>
      </c>
      <c r="CN37" s="64"/>
      <c r="CO37" s="64"/>
      <c r="CP37" s="64"/>
      <c r="CQ37" s="64"/>
      <c r="CR37" s="64"/>
      <c r="CS37" s="64"/>
      <c r="CT37" s="64"/>
      <c r="CU37" s="66"/>
      <c r="CV37" s="66"/>
      <c r="CW37" s="66"/>
      <c r="CX37" s="162"/>
    </row>
    <row r="38" spans="1:102" ht="14.25" thickBot="1" x14ac:dyDescent="0.25">
      <c r="A38" s="24"/>
      <c r="B38" s="61"/>
      <c r="C38" s="62"/>
      <c r="D38" s="63"/>
      <c r="E38" s="36">
        <v>3</v>
      </c>
      <c r="F38" s="146" t="s">
        <v>60</v>
      </c>
      <c r="G38" s="226"/>
      <c r="H38" s="226"/>
      <c r="I38" s="226"/>
      <c r="J38" s="147"/>
      <c r="K38" s="146" t="s">
        <v>125</v>
      </c>
      <c r="L38" s="226"/>
      <c r="M38" s="226"/>
      <c r="N38" s="226"/>
      <c r="O38" s="226"/>
      <c r="P38" s="226"/>
      <c r="Q38" s="226"/>
      <c r="R38" s="226"/>
      <c r="S38" s="226"/>
      <c r="T38" s="147"/>
      <c r="U38" s="227">
        <v>9.5</v>
      </c>
      <c r="V38" s="195"/>
      <c r="W38" s="14" t="s">
        <v>79</v>
      </c>
      <c r="X38" s="146" t="s">
        <v>93</v>
      </c>
      <c r="Y38" s="147"/>
      <c r="Z38" s="146"/>
      <c r="AA38" s="226"/>
      <c r="AB38" s="226"/>
      <c r="AC38" s="226"/>
      <c r="AD38" s="147"/>
      <c r="AE38" s="228"/>
      <c r="AF38" s="229"/>
      <c r="AG38" s="228"/>
      <c r="AH38" s="230"/>
      <c r="AS38" s="45"/>
      <c r="AT38" s="20"/>
      <c r="AU38" s="20"/>
      <c r="BR38" s="58"/>
      <c r="BS38" s="59"/>
      <c r="BT38" s="60"/>
      <c r="BU38" s="41">
        <v>7</v>
      </c>
      <c r="BV38" s="49" t="s">
        <v>53</v>
      </c>
      <c r="BW38" s="49"/>
      <c r="BX38" s="49"/>
      <c r="BY38" s="49"/>
      <c r="BZ38" s="49"/>
      <c r="CA38" s="49" t="s">
        <v>30</v>
      </c>
      <c r="CB38" s="49"/>
      <c r="CC38" s="49"/>
      <c r="CD38" s="49"/>
      <c r="CE38" s="49"/>
      <c r="CF38" s="49"/>
      <c r="CG38" s="49"/>
      <c r="CH38" s="49"/>
      <c r="CI38" s="49"/>
      <c r="CJ38" s="49"/>
      <c r="CK38" s="50">
        <v>0.625</v>
      </c>
      <c r="CL38" s="50"/>
      <c r="CM38" s="13" t="s">
        <v>79</v>
      </c>
      <c r="CN38" s="49"/>
      <c r="CO38" s="49"/>
      <c r="CP38" s="49"/>
      <c r="CQ38" s="49"/>
      <c r="CR38" s="49"/>
      <c r="CS38" s="49"/>
      <c r="CT38" s="49"/>
      <c r="CU38" s="51">
        <v>9.7000000000000003E-2</v>
      </c>
      <c r="CV38" s="51"/>
      <c r="CW38" s="51">
        <f>CU38*5.678</f>
        <v>0.55076599999999998</v>
      </c>
      <c r="CX38" s="161"/>
    </row>
    <row r="39" spans="1:102" ht="14.25" thickBot="1" x14ac:dyDescent="0.25">
      <c r="A39" s="24"/>
      <c r="B39" s="151" t="s">
        <v>17</v>
      </c>
      <c r="C39" s="152"/>
      <c r="D39" s="153"/>
      <c r="E39" s="252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7"/>
      <c r="U39" s="253">
        <f>SUM(U36:V38)</f>
        <v>11</v>
      </c>
      <c r="V39" s="254"/>
      <c r="W39" s="17" t="s">
        <v>79</v>
      </c>
      <c r="X39" s="159"/>
      <c r="Y39" s="156"/>
      <c r="Z39" s="156"/>
      <c r="AA39" s="156"/>
      <c r="AB39" s="156"/>
      <c r="AC39" s="156"/>
      <c r="AD39" s="157"/>
      <c r="AE39" s="255">
        <f>SUM(AE36:AF38)</f>
        <v>0</v>
      </c>
      <c r="AF39" s="256"/>
      <c r="AG39" s="255">
        <f>SUM(AG36:AH38)</f>
        <v>0</v>
      </c>
      <c r="AH39" s="257"/>
      <c r="AJ39" s="112" t="s">
        <v>147</v>
      </c>
      <c r="AK39" s="113"/>
      <c r="AL39" s="113"/>
      <c r="AM39" s="113"/>
      <c r="AN39" s="118" t="s">
        <v>8</v>
      </c>
      <c r="AO39" s="119"/>
      <c r="AP39" s="119"/>
      <c r="AQ39" s="119"/>
      <c r="AR39" s="119"/>
      <c r="AS39" s="120" t="s">
        <v>83</v>
      </c>
      <c r="AT39" s="120"/>
      <c r="AU39" s="120"/>
      <c r="AV39" s="120"/>
      <c r="AW39" s="120"/>
      <c r="AX39" s="120"/>
      <c r="AY39" s="120"/>
      <c r="AZ39" s="120"/>
      <c r="BA39" s="120"/>
      <c r="BB39" s="121"/>
      <c r="BC39" s="122" t="s">
        <v>24</v>
      </c>
      <c r="BD39" s="122"/>
      <c r="BE39" s="122"/>
      <c r="BF39" s="122"/>
      <c r="BG39" s="122"/>
      <c r="BH39" s="122"/>
      <c r="BI39" s="122"/>
      <c r="BJ39" s="122"/>
      <c r="BK39" s="123"/>
      <c r="BL39" s="124">
        <v>3.08</v>
      </c>
      <c r="BM39" s="125"/>
      <c r="BN39" s="125"/>
      <c r="BO39" s="125"/>
      <c r="BP39" s="126"/>
      <c r="BR39" s="58"/>
      <c r="BS39" s="59"/>
      <c r="BT39" s="60"/>
      <c r="BU39" s="41">
        <v>8</v>
      </c>
      <c r="BV39" s="49" t="s">
        <v>32</v>
      </c>
      <c r="BW39" s="49"/>
      <c r="BX39" s="49"/>
      <c r="BY39" s="49"/>
      <c r="BZ39" s="49"/>
      <c r="CA39" s="49" t="s">
        <v>31</v>
      </c>
      <c r="CB39" s="49"/>
      <c r="CC39" s="49"/>
      <c r="CD39" s="49"/>
      <c r="CE39" s="49"/>
      <c r="CF39" s="49"/>
      <c r="CG39" s="49"/>
      <c r="CH39" s="49"/>
      <c r="CI39" s="49"/>
      <c r="CJ39" s="49"/>
      <c r="CK39" s="50"/>
      <c r="CL39" s="50"/>
      <c r="CM39" s="13" t="s">
        <v>79</v>
      </c>
      <c r="CN39" s="49"/>
      <c r="CO39" s="49"/>
      <c r="CP39" s="49"/>
      <c r="CQ39" s="49"/>
      <c r="CR39" s="49"/>
      <c r="CS39" s="49"/>
      <c r="CT39" s="49"/>
      <c r="CU39" s="51"/>
      <c r="CV39" s="51"/>
      <c r="CW39" s="51"/>
      <c r="CX39" s="161"/>
    </row>
    <row r="40" spans="1:102" ht="14.25" thickBot="1" x14ac:dyDescent="0.25">
      <c r="A40" s="24"/>
      <c r="AJ40" s="114"/>
      <c r="AK40" s="115"/>
      <c r="AL40" s="115"/>
      <c r="AM40" s="115"/>
      <c r="AN40" s="127" t="s">
        <v>67</v>
      </c>
      <c r="AO40" s="128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30"/>
      <c r="BC40" s="107" t="s">
        <v>68</v>
      </c>
      <c r="BD40" s="107"/>
      <c r="BE40" s="107"/>
      <c r="BF40" s="107"/>
      <c r="BG40" s="107"/>
      <c r="BH40" s="107"/>
      <c r="BI40" s="107"/>
      <c r="BJ40" s="107"/>
      <c r="BK40" s="108"/>
      <c r="BL40" s="131">
        <f>BL39*5.678</f>
        <v>17.488240000000001</v>
      </c>
      <c r="BM40" s="132"/>
      <c r="BN40" s="132"/>
      <c r="BO40" s="132"/>
      <c r="BP40" s="133"/>
      <c r="BR40" s="61"/>
      <c r="BS40" s="62"/>
      <c r="BT40" s="63"/>
      <c r="BU40" s="41">
        <v>9</v>
      </c>
      <c r="BV40" s="49" t="s">
        <v>7</v>
      </c>
      <c r="BW40" s="49"/>
      <c r="BX40" s="49"/>
      <c r="BY40" s="49"/>
      <c r="BZ40" s="49"/>
      <c r="CA40" s="49" t="s">
        <v>34</v>
      </c>
      <c r="CB40" s="49"/>
      <c r="CC40" s="49"/>
      <c r="CD40" s="49"/>
      <c r="CE40" s="49"/>
      <c r="CF40" s="49"/>
      <c r="CG40" s="49"/>
      <c r="CH40" s="49"/>
      <c r="CI40" s="49"/>
      <c r="CJ40" s="49"/>
      <c r="CK40" s="50"/>
      <c r="CL40" s="50"/>
      <c r="CM40" s="13" t="s">
        <v>79</v>
      </c>
      <c r="CN40" s="49"/>
      <c r="CO40" s="49"/>
      <c r="CP40" s="49"/>
      <c r="CQ40" s="49"/>
      <c r="CR40" s="49"/>
      <c r="CS40" s="49"/>
      <c r="CT40" s="49"/>
      <c r="CU40" s="51">
        <v>0.11</v>
      </c>
      <c r="CV40" s="51"/>
      <c r="CW40" s="51">
        <f>CU40*5.678</f>
        <v>0.62458000000000002</v>
      </c>
      <c r="CX40" s="161"/>
    </row>
    <row r="41" spans="1:102" ht="14.25" thickBot="1" x14ac:dyDescent="0.25">
      <c r="A41" s="24"/>
      <c r="B41" s="112" t="s">
        <v>142</v>
      </c>
      <c r="C41" s="113"/>
      <c r="D41" s="113"/>
      <c r="E41" s="113"/>
      <c r="F41" s="118" t="s">
        <v>8</v>
      </c>
      <c r="G41" s="119"/>
      <c r="H41" s="119"/>
      <c r="I41" s="119"/>
      <c r="J41" s="119"/>
      <c r="K41" s="120" t="s">
        <v>133</v>
      </c>
      <c r="L41" s="120"/>
      <c r="M41" s="120"/>
      <c r="N41" s="120"/>
      <c r="O41" s="120"/>
      <c r="P41" s="120"/>
      <c r="Q41" s="120"/>
      <c r="R41" s="120"/>
      <c r="S41" s="120"/>
      <c r="T41" s="121"/>
      <c r="U41" s="122" t="s">
        <v>24</v>
      </c>
      <c r="V41" s="122"/>
      <c r="W41" s="122"/>
      <c r="X41" s="122"/>
      <c r="Y41" s="122"/>
      <c r="Z41" s="122"/>
      <c r="AA41" s="122"/>
      <c r="AB41" s="122"/>
      <c r="AC41" s="123"/>
      <c r="AD41" s="124"/>
      <c r="AE41" s="125"/>
      <c r="AF41" s="125"/>
      <c r="AG41" s="125"/>
      <c r="AH41" s="126"/>
      <c r="AJ41" s="114"/>
      <c r="AK41" s="115"/>
      <c r="AL41" s="115"/>
      <c r="AM41" s="115"/>
      <c r="AN41" s="105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106"/>
      <c r="BC41" s="107" t="s">
        <v>14</v>
      </c>
      <c r="BD41" s="107"/>
      <c r="BE41" s="107"/>
      <c r="BF41" s="107"/>
      <c r="BG41" s="107"/>
      <c r="BH41" s="107"/>
      <c r="BI41" s="107"/>
      <c r="BJ41" s="107"/>
      <c r="BK41" s="108"/>
      <c r="BL41" s="109" t="s">
        <v>80</v>
      </c>
      <c r="BM41" s="110"/>
      <c r="BN41" s="110"/>
      <c r="BO41" s="110"/>
      <c r="BP41" s="111"/>
      <c r="BR41" s="151" t="s">
        <v>17</v>
      </c>
      <c r="BS41" s="152"/>
      <c r="BT41" s="153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7"/>
      <c r="CK41" s="158" t="s">
        <v>93</v>
      </c>
      <c r="CL41" s="158"/>
      <c r="CM41" s="17" t="s">
        <v>79</v>
      </c>
      <c r="CN41" s="159"/>
      <c r="CO41" s="156"/>
      <c r="CP41" s="156"/>
      <c r="CQ41" s="156"/>
      <c r="CR41" s="156"/>
      <c r="CS41" s="156"/>
      <c r="CT41" s="157"/>
      <c r="CU41" s="154">
        <f>SUM(CU32:CV40)</f>
        <v>4.9159510942951812</v>
      </c>
      <c r="CV41" s="154"/>
      <c r="CW41" s="154">
        <f>SUM(CW32:CX40)</f>
        <v>27.912770313408032</v>
      </c>
      <c r="CX41" s="155"/>
    </row>
    <row r="42" spans="1:102" ht="14.25" thickBot="1" x14ac:dyDescent="0.25">
      <c r="A42" s="24"/>
      <c r="B42" s="114"/>
      <c r="C42" s="115"/>
      <c r="D42" s="115"/>
      <c r="E42" s="115"/>
      <c r="F42" s="127" t="s">
        <v>67</v>
      </c>
      <c r="G42" s="128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30"/>
      <c r="U42" s="107" t="s">
        <v>68</v>
      </c>
      <c r="V42" s="107"/>
      <c r="W42" s="107"/>
      <c r="X42" s="107"/>
      <c r="Y42" s="107"/>
      <c r="Z42" s="107"/>
      <c r="AA42" s="107"/>
      <c r="AB42" s="107"/>
      <c r="AC42" s="108"/>
      <c r="AD42" s="131"/>
      <c r="AE42" s="132"/>
      <c r="AF42" s="132"/>
      <c r="AG42" s="132"/>
      <c r="AH42" s="133"/>
      <c r="AJ42" s="114"/>
      <c r="AK42" s="115"/>
      <c r="AL42" s="115"/>
      <c r="AM42" s="115"/>
      <c r="AN42" s="105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106"/>
      <c r="BC42" s="107" t="s">
        <v>15</v>
      </c>
      <c r="BD42" s="107"/>
      <c r="BE42" s="107"/>
      <c r="BF42" s="107"/>
      <c r="BG42" s="107"/>
      <c r="BH42" s="107"/>
      <c r="BI42" s="107"/>
      <c r="BJ42" s="107"/>
      <c r="BK42" s="108"/>
      <c r="BL42" s="109"/>
      <c r="BM42" s="110"/>
      <c r="BN42" s="110"/>
      <c r="BO42" s="110"/>
      <c r="BP42" s="111"/>
    </row>
    <row r="43" spans="1:102" ht="14.25" thickBot="1" x14ac:dyDescent="0.25">
      <c r="A43" s="24"/>
      <c r="B43" s="114"/>
      <c r="C43" s="115"/>
      <c r="D43" s="115"/>
      <c r="E43" s="115"/>
      <c r="F43" s="105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106"/>
      <c r="U43" s="107" t="s">
        <v>14</v>
      </c>
      <c r="V43" s="107"/>
      <c r="W43" s="107"/>
      <c r="X43" s="107"/>
      <c r="Y43" s="107"/>
      <c r="Z43" s="107"/>
      <c r="AA43" s="107"/>
      <c r="AB43" s="107"/>
      <c r="AC43" s="108"/>
      <c r="AD43" s="109" t="s">
        <v>80</v>
      </c>
      <c r="AE43" s="110"/>
      <c r="AF43" s="110"/>
      <c r="AG43" s="110"/>
      <c r="AH43" s="111"/>
      <c r="AJ43" s="114"/>
      <c r="AK43" s="115"/>
      <c r="AL43" s="115"/>
      <c r="AM43" s="115"/>
      <c r="AN43" s="105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106"/>
      <c r="BC43" s="107" t="s">
        <v>127</v>
      </c>
      <c r="BD43" s="107"/>
      <c r="BE43" s="107"/>
      <c r="BF43" s="107"/>
      <c r="BG43" s="107"/>
      <c r="BH43" s="107"/>
      <c r="BI43" s="107"/>
      <c r="BJ43" s="107"/>
      <c r="BK43" s="108"/>
      <c r="BL43" s="109"/>
      <c r="BM43" s="110"/>
      <c r="BN43" s="110"/>
      <c r="BO43" s="110"/>
      <c r="BP43" s="111"/>
      <c r="BR43" s="112" t="s">
        <v>151</v>
      </c>
      <c r="BS43" s="113"/>
      <c r="BT43" s="113"/>
      <c r="BU43" s="113"/>
      <c r="BV43" s="118" t="s">
        <v>8</v>
      </c>
      <c r="BW43" s="119"/>
      <c r="BX43" s="119"/>
      <c r="BY43" s="119"/>
      <c r="BZ43" s="119"/>
      <c r="CA43" s="120" t="s">
        <v>128</v>
      </c>
      <c r="CB43" s="120"/>
      <c r="CC43" s="120"/>
      <c r="CD43" s="120"/>
      <c r="CE43" s="120"/>
      <c r="CF43" s="120"/>
      <c r="CG43" s="120"/>
      <c r="CH43" s="120"/>
      <c r="CI43" s="120"/>
      <c r="CJ43" s="121"/>
      <c r="CK43" s="122" t="s">
        <v>24</v>
      </c>
      <c r="CL43" s="122"/>
      <c r="CM43" s="122"/>
      <c r="CN43" s="122"/>
      <c r="CO43" s="122"/>
      <c r="CP43" s="122"/>
      <c r="CQ43" s="122"/>
      <c r="CR43" s="122"/>
      <c r="CS43" s="123"/>
      <c r="CT43" s="124"/>
      <c r="CU43" s="125"/>
      <c r="CV43" s="125"/>
      <c r="CW43" s="125"/>
      <c r="CX43" s="126"/>
    </row>
    <row r="44" spans="1:102" ht="14.25" thickBot="1" x14ac:dyDescent="0.25">
      <c r="A44" s="24"/>
      <c r="B44" s="114"/>
      <c r="C44" s="115"/>
      <c r="D44" s="115"/>
      <c r="E44" s="115"/>
      <c r="F44" s="105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106"/>
      <c r="U44" s="107" t="s">
        <v>15</v>
      </c>
      <c r="V44" s="107"/>
      <c r="W44" s="107"/>
      <c r="X44" s="107"/>
      <c r="Y44" s="107"/>
      <c r="Z44" s="107"/>
      <c r="AA44" s="107"/>
      <c r="AB44" s="107"/>
      <c r="AC44" s="108"/>
      <c r="AD44" s="109"/>
      <c r="AE44" s="110"/>
      <c r="AF44" s="110"/>
      <c r="AG44" s="110"/>
      <c r="AH44" s="111"/>
      <c r="AJ44" s="116"/>
      <c r="AK44" s="117"/>
      <c r="AL44" s="117"/>
      <c r="AM44" s="117"/>
      <c r="AN44" s="134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135"/>
      <c r="BC44" s="136" t="s">
        <v>126</v>
      </c>
      <c r="BD44" s="136"/>
      <c r="BE44" s="136"/>
      <c r="BF44" s="136"/>
      <c r="BG44" s="136"/>
      <c r="BH44" s="136"/>
      <c r="BI44" s="136"/>
      <c r="BJ44" s="136"/>
      <c r="BK44" s="137"/>
      <c r="BL44" s="138"/>
      <c r="BM44" s="139"/>
      <c r="BN44" s="139"/>
      <c r="BO44" s="139"/>
      <c r="BP44" s="140"/>
      <c r="BR44" s="114"/>
      <c r="BS44" s="115"/>
      <c r="BT44" s="115"/>
      <c r="BU44" s="115"/>
      <c r="BV44" s="127" t="s">
        <v>67</v>
      </c>
      <c r="BW44" s="128"/>
      <c r="BX44" s="129" t="s">
        <v>96</v>
      </c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30"/>
      <c r="CK44" s="107" t="s">
        <v>68</v>
      </c>
      <c r="CL44" s="107"/>
      <c r="CM44" s="107"/>
      <c r="CN44" s="107"/>
      <c r="CO44" s="107"/>
      <c r="CP44" s="107"/>
      <c r="CQ44" s="107"/>
      <c r="CR44" s="107"/>
      <c r="CS44" s="108"/>
      <c r="CT44" s="131"/>
      <c r="CU44" s="132"/>
      <c r="CV44" s="132"/>
      <c r="CW44" s="132"/>
      <c r="CX44" s="133"/>
    </row>
    <row r="45" spans="1:102" ht="14.25" thickBot="1" x14ac:dyDescent="0.25">
      <c r="A45" s="24"/>
      <c r="B45" s="114"/>
      <c r="C45" s="115"/>
      <c r="D45" s="115"/>
      <c r="E45" s="115"/>
      <c r="F45" s="105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106"/>
      <c r="U45" s="107" t="s">
        <v>127</v>
      </c>
      <c r="V45" s="107"/>
      <c r="W45" s="107"/>
      <c r="X45" s="107"/>
      <c r="Y45" s="107"/>
      <c r="Z45" s="107"/>
      <c r="AA45" s="107"/>
      <c r="AB45" s="107"/>
      <c r="AC45" s="108"/>
      <c r="AD45" s="109"/>
      <c r="AE45" s="110"/>
      <c r="AF45" s="110"/>
      <c r="AG45" s="110"/>
      <c r="AH45" s="111"/>
      <c r="AJ45" s="68" t="s">
        <v>25</v>
      </c>
      <c r="AK45" s="69"/>
      <c r="AL45" s="69"/>
      <c r="AM45" s="69"/>
      <c r="AN45" s="70"/>
      <c r="AO45" s="71">
        <v>5.5</v>
      </c>
      <c r="AP45" s="72"/>
      <c r="AQ45" s="88" t="s">
        <v>21</v>
      </c>
      <c r="AR45" s="89"/>
      <c r="AS45" s="90">
        <f>AO45*25.4</f>
        <v>139.69999999999999</v>
      </c>
      <c r="AT45" s="91"/>
      <c r="AU45" s="88" t="s">
        <v>3</v>
      </c>
      <c r="AV45" s="92"/>
      <c r="AW45" s="1"/>
      <c r="AX45" s="1"/>
      <c r="AY45" s="1"/>
      <c r="AZ45" s="73"/>
      <c r="BA45" s="2"/>
      <c r="BB45" s="2"/>
      <c r="BC45" s="3"/>
      <c r="BD45" s="3"/>
      <c r="BE45" s="3"/>
      <c r="BF45" s="76">
        <v>100</v>
      </c>
      <c r="BG45" s="76"/>
      <c r="BH45" s="3"/>
      <c r="BI45" s="3"/>
      <c r="BJ45" s="3"/>
      <c r="BK45" s="3"/>
      <c r="BL45" s="3"/>
      <c r="BM45" s="4"/>
      <c r="BN45" s="4"/>
      <c r="BO45" s="4"/>
      <c r="BP45" s="5"/>
      <c r="BR45" s="114"/>
      <c r="BS45" s="115"/>
      <c r="BT45" s="115"/>
      <c r="BU45" s="115"/>
      <c r="BV45" s="105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106"/>
      <c r="CK45" s="107" t="s">
        <v>14</v>
      </c>
      <c r="CL45" s="107"/>
      <c r="CM45" s="107"/>
      <c r="CN45" s="107"/>
      <c r="CO45" s="107"/>
      <c r="CP45" s="107"/>
      <c r="CQ45" s="107"/>
      <c r="CR45" s="107"/>
      <c r="CS45" s="108"/>
      <c r="CT45" s="109" t="s">
        <v>80</v>
      </c>
      <c r="CU45" s="110"/>
      <c r="CV45" s="110"/>
      <c r="CW45" s="110"/>
      <c r="CX45" s="111"/>
    </row>
    <row r="46" spans="1:102" ht="16.5" thickTop="1" thickBot="1" x14ac:dyDescent="0.35">
      <c r="A46" s="24"/>
      <c r="B46" s="116"/>
      <c r="C46" s="117"/>
      <c r="D46" s="117"/>
      <c r="E46" s="117"/>
      <c r="F46" s="134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135"/>
      <c r="U46" s="136" t="s">
        <v>126</v>
      </c>
      <c r="V46" s="136"/>
      <c r="W46" s="136"/>
      <c r="X46" s="136"/>
      <c r="Y46" s="136"/>
      <c r="Z46" s="136"/>
      <c r="AA46" s="136"/>
      <c r="AB46" s="136"/>
      <c r="AC46" s="137"/>
      <c r="AD46" s="138"/>
      <c r="AE46" s="139"/>
      <c r="AF46" s="139"/>
      <c r="AG46" s="139"/>
      <c r="AH46" s="140"/>
      <c r="AJ46" s="77" t="s">
        <v>23</v>
      </c>
      <c r="AK46" s="78"/>
      <c r="AL46" s="78"/>
      <c r="AM46" s="78"/>
      <c r="AN46" s="79"/>
      <c r="AO46" s="80">
        <v>8.5000000000000006E-3</v>
      </c>
      <c r="AP46" s="81"/>
      <c r="AQ46" s="86" t="s">
        <v>1</v>
      </c>
      <c r="AR46" s="95"/>
      <c r="AS46" s="93">
        <f>AS45</f>
        <v>139.69999999999999</v>
      </c>
      <c r="AT46" s="94"/>
      <c r="AU46" s="6" t="s">
        <v>0</v>
      </c>
      <c r="AV46" s="82">
        <f>AO46*AS46</f>
        <v>1.1874499999999999</v>
      </c>
      <c r="AW46" s="83"/>
      <c r="AX46" s="86" t="s">
        <v>69</v>
      </c>
      <c r="AY46" s="87"/>
      <c r="AZ46" s="74"/>
      <c r="BA46" s="85" t="s">
        <v>19</v>
      </c>
      <c r="BB46" s="85"/>
      <c r="BC46" s="85"/>
      <c r="BD46" s="85"/>
      <c r="BE46" s="85"/>
      <c r="BF46" s="7"/>
      <c r="BG46" s="7"/>
      <c r="BH46" s="85" t="s">
        <v>20</v>
      </c>
      <c r="BI46" s="85"/>
      <c r="BJ46" s="85"/>
      <c r="BK46" s="85"/>
      <c r="BL46" s="85"/>
      <c r="BM46" s="7"/>
      <c r="BN46" s="7"/>
      <c r="BO46" s="7"/>
      <c r="BP46" s="8"/>
      <c r="BR46" s="114"/>
      <c r="BS46" s="115"/>
      <c r="BT46" s="115"/>
      <c r="BU46" s="115"/>
      <c r="BV46" s="105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106"/>
      <c r="CK46" s="107" t="s">
        <v>15</v>
      </c>
      <c r="CL46" s="107"/>
      <c r="CM46" s="107"/>
      <c r="CN46" s="107"/>
      <c r="CO46" s="107"/>
      <c r="CP46" s="107"/>
      <c r="CQ46" s="107"/>
      <c r="CR46" s="107"/>
      <c r="CS46" s="108"/>
      <c r="CT46" s="109"/>
      <c r="CU46" s="110"/>
      <c r="CV46" s="110"/>
      <c r="CW46" s="110"/>
      <c r="CX46" s="111"/>
    </row>
    <row r="47" spans="1:102" ht="15.75" thickBot="1" x14ac:dyDescent="0.25">
      <c r="A47" s="24"/>
      <c r="B47" s="163" t="s">
        <v>22</v>
      </c>
      <c r="C47" s="67"/>
      <c r="D47" s="164"/>
      <c r="E47" s="11" t="s">
        <v>16</v>
      </c>
      <c r="F47" s="67" t="s">
        <v>9</v>
      </c>
      <c r="G47" s="67"/>
      <c r="H47" s="67"/>
      <c r="I47" s="67"/>
      <c r="J47" s="67"/>
      <c r="K47" s="67" t="s">
        <v>12</v>
      </c>
      <c r="L47" s="67"/>
      <c r="M47" s="67"/>
      <c r="N47" s="67"/>
      <c r="O47" s="67"/>
      <c r="P47" s="67"/>
      <c r="Q47" s="67"/>
      <c r="R47" s="67"/>
      <c r="S47" s="67"/>
      <c r="T47" s="67"/>
      <c r="U47" s="67" t="s">
        <v>2</v>
      </c>
      <c r="V47" s="67"/>
      <c r="W47" s="67"/>
      <c r="X47" s="141" t="s">
        <v>27</v>
      </c>
      <c r="Y47" s="142"/>
      <c r="Z47" s="67" t="s">
        <v>13</v>
      </c>
      <c r="AA47" s="67"/>
      <c r="AB47" s="67"/>
      <c r="AC47" s="67"/>
      <c r="AD47" s="67"/>
      <c r="AE47" s="67" t="s">
        <v>5</v>
      </c>
      <c r="AF47" s="67"/>
      <c r="AG47" s="67" t="s">
        <v>11</v>
      </c>
      <c r="AH47" s="164"/>
      <c r="AJ47" s="143" t="s">
        <v>70</v>
      </c>
      <c r="AK47" s="144"/>
      <c r="AL47" s="144"/>
      <c r="AM47" s="144"/>
      <c r="AN47" s="145"/>
      <c r="AO47" s="146">
        <v>24</v>
      </c>
      <c r="AP47" s="147"/>
      <c r="AQ47" s="96" t="s">
        <v>4</v>
      </c>
      <c r="AR47" s="97"/>
      <c r="AS47" s="98">
        <v>5.6779999999999999</v>
      </c>
      <c r="AT47" s="99"/>
      <c r="AU47" s="9" t="s">
        <v>0</v>
      </c>
      <c r="AV47" s="148">
        <f>AO47/AS47</f>
        <v>4.2268404367735117</v>
      </c>
      <c r="AW47" s="149"/>
      <c r="AX47" s="96" t="s">
        <v>71</v>
      </c>
      <c r="AY47" s="100"/>
      <c r="AZ47" s="74"/>
      <c r="BA47" s="150" t="s">
        <v>72</v>
      </c>
      <c r="BB47" s="84">
        <v>23</v>
      </c>
      <c r="BC47" s="84"/>
      <c r="BD47" s="84"/>
      <c r="BE47" s="150" t="s">
        <v>73</v>
      </c>
      <c r="BF47" s="169" t="s">
        <v>74</v>
      </c>
      <c r="BG47" s="169"/>
      <c r="BH47" s="54" t="s">
        <v>72</v>
      </c>
      <c r="BI47" s="84">
        <v>77</v>
      </c>
      <c r="BJ47" s="84"/>
      <c r="BK47" s="84"/>
      <c r="BL47" s="54" t="s">
        <v>73</v>
      </c>
      <c r="BM47" s="169" t="s">
        <v>0</v>
      </c>
      <c r="BN47" s="165">
        <f>BF45/((BB47/BB48)+(BI47/BI48))</f>
        <v>2.6605542549677819</v>
      </c>
      <c r="BO47" s="165"/>
      <c r="BP47" s="166"/>
      <c r="BR47" s="114"/>
      <c r="BS47" s="115"/>
      <c r="BT47" s="115"/>
      <c r="BU47" s="115"/>
      <c r="BV47" s="105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106"/>
      <c r="CK47" s="107" t="s">
        <v>127</v>
      </c>
      <c r="CL47" s="107"/>
      <c r="CM47" s="107"/>
      <c r="CN47" s="107"/>
      <c r="CO47" s="107"/>
      <c r="CP47" s="107"/>
      <c r="CQ47" s="107"/>
      <c r="CR47" s="107"/>
      <c r="CS47" s="108"/>
      <c r="CT47" s="109"/>
      <c r="CU47" s="110"/>
      <c r="CV47" s="110"/>
      <c r="CW47" s="110"/>
      <c r="CX47" s="111"/>
    </row>
    <row r="48" spans="1:102" ht="15" thickTop="1" thickBot="1" x14ac:dyDescent="0.25">
      <c r="A48" s="24"/>
      <c r="B48" s="151" t="s">
        <v>77</v>
      </c>
      <c r="C48" s="152"/>
      <c r="D48" s="153"/>
      <c r="E48" s="15">
        <v>1</v>
      </c>
      <c r="F48" s="64" t="s">
        <v>33</v>
      </c>
      <c r="G48" s="64"/>
      <c r="H48" s="64"/>
      <c r="I48" s="64"/>
      <c r="J48" s="64"/>
      <c r="K48" s="64" t="s">
        <v>58</v>
      </c>
      <c r="L48" s="64"/>
      <c r="M48" s="64"/>
      <c r="N48" s="64"/>
      <c r="O48" s="64"/>
      <c r="P48" s="64"/>
      <c r="Q48" s="64"/>
      <c r="R48" s="64"/>
      <c r="S48" s="64"/>
      <c r="T48" s="64"/>
      <c r="U48" s="65">
        <v>0.75</v>
      </c>
      <c r="V48" s="65"/>
      <c r="W48" s="12" t="s">
        <v>79</v>
      </c>
      <c r="X48" s="64"/>
      <c r="Y48" s="64"/>
      <c r="Z48" s="64"/>
      <c r="AA48" s="64"/>
      <c r="AB48" s="64"/>
      <c r="AC48" s="64"/>
      <c r="AD48" s="64"/>
      <c r="AE48" s="66"/>
      <c r="AF48" s="66"/>
      <c r="AG48" s="66"/>
      <c r="AH48" s="162"/>
      <c r="AJ48" s="101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4"/>
      <c r="BA48" s="150"/>
      <c r="BB48" s="103">
        <f>AV46</f>
        <v>1.1874499999999999</v>
      </c>
      <c r="BC48" s="103"/>
      <c r="BD48" s="103"/>
      <c r="BE48" s="150"/>
      <c r="BF48" s="169"/>
      <c r="BG48" s="169"/>
      <c r="BH48" s="54"/>
      <c r="BI48" s="103">
        <f>AV47</f>
        <v>4.2268404367735117</v>
      </c>
      <c r="BJ48" s="103"/>
      <c r="BK48" s="103"/>
      <c r="BL48" s="54"/>
      <c r="BM48" s="169"/>
      <c r="BN48" s="167" t="s">
        <v>18</v>
      </c>
      <c r="BO48" s="167"/>
      <c r="BP48" s="168"/>
      <c r="BR48" s="116"/>
      <c r="BS48" s="117"/>
      <c r="BT48" s="117"/>
      <c r="BU48" s="117"/>
      <c r="BV48" s="134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135"/>
      <c r="CK48" s="136" t="s">
        <v>126</v>
      </c>
      <c r="CL48" s="136"/>
      <c r="CM48" s="136"/>
      <c r="CN48" s="136"/>
      <c r="CO48" s="136"/>
      <c r="CP48" s="136"/>
      <c r="CQ48" s="136"/>
      <c r="CR48" s="136"/>
      <c r="CS48" s="137"/>
      <c r="CT48" s="138"/>
      <c r="CU48" s="139"/>
      <c r="CV48" s="139"/>
      <c r="CW48" s="139"/>
      <c r="CX48" s="140"/>
    </row>
    <row r="49" spans="1:102" ht="14.25" thickBot="1" x14ac:dyDescent="0.25">
      <c r="A49" s="24"/>
      <c r="B49" s="55" t="s">
        <v>10</v>
      </c>
      <c r="C49" s="56"/>
      <c r="D49" s="57"/>
      <c r="E49" s="43">
        <v>2</v>
      </c>
      <c r="F49" s="64" t="s">
        <v>45</v>
      </c>
      <c r="G49" s="64"/>
      <c r="H49" s="64"/>
      <c r="I49" s="64"/>
      <c r="J49" s="64"/>
      <c r="K49" s="64" t="s">
        <v>59</v>
      </c>
      <c r="L49" s="64"/>
      <c r="M49" s="64"/>
      <c r="N49" s="64"/>
      <c r="O49" s="64"/>
      <c r="P49" s="64"/>
      <c r="Q49" s="64"/>
      <c r="R49" s="64"/>
      <c r="S49" s="64"/>
      <c r="T49" s="64"/>
      <c r="U49" s="65">
        <v>0.75</v>
      </c>
      <c r="V49" s="65"/>
      <c r="W49" s="12" t="s">
        <v>79</v>
      </c>
      <c r="X49" s="64"/>
      <c r="Y49" s="64"/>
      <c r="Z49" s="64"/>
      <c r="AA49" s="64"/>
      <c r="AB49" s="64"/>
      <c r="AC49" s="64"/>
      <c r="AD49" s="64"/>
      <c r="AE49" s="66"/>
      <c r="AF49" s="66"/>
      <c r="AG49" s="66"/>
      <c r="AH49" s="162"/>
      <c r="AJ49" s="102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1"/>
      <c r="BB49" s="104" t="s">
        <v>75</v>
      </c>
      <c r="BC49" s="104"/>
      <c r="BD49" s="104"/>
      <c r="BE49" s="1"/>
      <c r="BF49" s="1"/>
      <c r="BG49" s="1"/>
      <c r="BH49" s="1"/>
      <c r="BI49" s="104" t="s">
        <v>76</v>
      </c>
      <c r="BJ49" s="104"/>
      <c r="BK49" s="104"/>
      <c r="BL49" s="1"/>
      <c r="BM49" s="1"/>
      <c r="BN49" s="1"/>
      <c r="BO49" s="1"/>
      <c r="BP49" s="10"/>
      <c r="BR49" s="68" t="s">
        <v>25</v>
      </c>
      <c r="BS49" s="69"/>
      <c r="BT49" s="69"/>
      <c r="BU49" s="69"/>
      <c r="BV49" s="70"/>
      <c r="BW49" s="71">
        <v>9.5</v>
      </c>
      <c r="BX49" s="72"/>
      <c r="BY49" s="88" t="s">
        <v>21</v>
      </c>
      <c r="BZ49" s="89"/>
      <c r="CA49" s="90">
        <f>BW49*25.4</f>
        <v>241.29999999999998</v>
      </c>
      <c r="CB49" s="91"/>
      <c r="CC49" s="88" t="s">
        <v>3</v>
      </c>
      <c r="CD49" s="92"/>
      <c r="CE49" s="1"/>
      <c r="CF49" s="1"/>
      <c r="CG49" s="1"/>
      <c r="CH49" s="73"/>
      <c r="CI49" s="2"/>
      <c r="CJ49" s="2"/>
      <c r="CK49" s="3"/>
      <c r="CL49" s="3"/>
      <c r="CM49" s="3"/>
      <c r="CN49" s="76">
        <v>100</v>
      </c>
      <c r="CO49" s="76"/>
      <c r="CP49" s="3"/>
      <c r="CQ49" s="3"/>
      <c r="CR49" s="3"/>
      <c r="CS49" s="3"/>
      <c r="CT49" s="3"/>
      <c r="CU49" s="4"/>
      <c r="CV49" s="4"/>
      <c r="CW49" s="4"/>
      <c r="CX49" s="5"/>
    </row>
    <row r="50" spans="1:102" ht="16.5" thickTop="1" thickBot="1" x14ac:dyDescent="0.35">
      <c r="A50" s="24"/>
      <c r="B50" s="61"/>
      <c r="C50" s="62"/>
      <c r="D50" s="63"/>
      <c r="E50" s="42">
        <v>3</v>
      </c>
      <c r="F50" s="52" t="s">
        <v>60</v>
      </c>
      <c r="G50" s="52"/>
      <c r="H50" s="52"/>
      <c r="I50" s="52"/>
      <c r="J50" s="52"/>
      <c r="K50" s="52" t="s">
        <v>137</v>
      </c>
      <c r="L50" s="52"/>
      <c r="M50" s="52"/>
      <c r="N50" s="52"/>
      <c r="O50" s="52"/>
      <c r="P50" s="52"/>
      <c r="Q50" s="52"/>
      <c r="R50" s="52"/>
      <c r="S50" s="52"/>
      <c r="T50" s="52"/>
      <c r="U50" s="177">
        <v>14</v>
      </c>
      <c r="V50" s="177"/>
      <c r="W50" s="14" t="s">
        <v>79</v>
      </c>
      <c r="X50" s="52" t="s">
        <v>93</v>
      </c>
      <c r="Y50" s="52"/>
      <c r="Z50" s="52"/>
      <c r="AA50" s="52"/>
      <c r="AB50" s="52"/>
      <c r="AC50" s="52"/>
      <c r="AD50" s="52"/>
      <c r="AE50" s="53"/>
      <c r="AF50" s="53"/>
      <c r="AG50" s="53"/>
      <c r="AH50" s="160"/>
      <c r="AJ50" s="163" t="s">
        <v>22</v>
      </c>
      <c r="AK50" s="67"/>
      <c r="AL50" s="164"/>
      <c r="AM50" s="11" t="s">
        <v>16</v>
      </c>
      <c r="AN50" s="67" t="s">
        <v>9</v>
      </c>
      <c r="AO50" s="67"/>
      <c r="AP50" s="67"/>
      <c r="AQ50" s="67"/>
      <c r="AR50" s="67"/>
      <c r="AS50" s="67" t="s">
        <v>12</v>
      </c>
      <c r="AT50" s="67"/>
      <c r="AU50" s="67"/>
      <c r="AV50" s="67"/>
      <c r="AW50" s="67"/>
      <c r="AX50" s="67"/>
      <c r="AY50" s="67"/>
      <c r="AZ50" s="67"/>
      <c r="BA50" s="67"/>
      <c r="BB50" s="67"/>
      <c r="BC50" s="67" t="s">
        <v>2</v>
      </c>
      <c r="BD50" s="67"/>
      <c r="BE50" s="67"/>
      <c r="BF50" s="141" t="s">
        <v>27</v>
      </c>
      <c r="BG50" s="142"/>
      <c r="BH50" s="67" t="s">
        <v>13</v>
      </c>
      <c r="BI50" s="67"/>
      <c r="BJ50" s="67"/>
      <c r="BK50" s="67"/>
      <c r="BL50" s="67"/>
      <c r="BM50" s="67" t="s">
        <v>5</v>
      </c>
      <c r="BN50" s="67"/>
      <c r="BO50" s="67" t="s">
        <v>11</v>
      </c>
      <c r="BP50" s="164"/>
      <c r="BR50" s="77" t="s">
        <v>23</v>
      </c>
      <c r="BS50" s="78"/>
      <c r="BT50" s="78"/>
      <c r="BU50" s="78"/>
      <c r="BV50" s="79"/>
      <c r="BW50" s="80">
        <v>8.5000000000000006E-3</v>
      </c>
      <c r="BX50" s="81"/>
      <c r="BY50" s="86" t="s">
        <v>1</v>
      </c>
      <c r="BZ50" s="95"/>
      <c r="CA50" s="93">
        <f>CA49</f>
        <v>241.29999999999998</v>
      </c>
      <c r="CB50" s="94"/>
      <c r="CC50" s="6" t="s">
        <v>0</v>
      </c>
      <c r="CD50" s="82">
        <f>BW50*CA50</f>
        <v>2.05105</v>
      </c>
      <c r="CE50" s="83"/>
      <c r="CF50" s="86" t="s">
        <v>69</v>
      </c>
      <c r="CG50" s="87"/>
      <c r="CH50" s="74"/>
      <c r="CI50" s="85" t="s">
        <v>19</v>
      </c>
      <c r="CJ50" s="85"/>
      <c r="CK50" s="85"/>
      <c r="CL50" s="85"/>
      <c r="CM50" s="85"/>
      <c r="CN50" s="7"/>
      <c r="CO50" s="7"/>
      <c r="CP50" s="85" t="s">
        <v>20</v>
      </c>
      <c r="CQ50" s="85"/>
      <c r="CR50" s="85"/>
      <c r="CS50" s="85"/>
      <c r="CT50" s="85"/>
      <c r="CU50" s="7"/>
      <c r="CV50" s="7"/>
      <c r="CW50" s="7"/>
      <c r="CX50" s="8"/>
    </row>
    <row r="51" spans="1:102" ht="15.75" thickBot="1" x14ac:dyDescent="0.25">
      <c r="A51" s="24"/>
      <c r="B51" s="55" t="s">
        <v>78</v>
      </c>
      <c r="C51" s="56"/>
      <c r="D51" s="57"/>
      <c r="E51" s="15">
        <v>4</v>
      </c>
      <c r="F51" s="64" t="s">
        <v>53</v>
      </c>
      <c r="G51" s="64"/>
      <c r="H51" s="64"/>
      <c r="I51" s="64"/>
      <c r="J51" s="64"/>
      <c r="K51" s="64" t="s">
        <v>30</v>
      </c>
      <c r="L51" s="64"/>
      <c r="M51" s="64"/>
      <c r="N51" s="64"/>
      <c r="O51" s="64"/>
      <c r="P51" s="64"/>
      <c r="Q51" s="64"/>
      <c r="R51" s="64"/>
      <c r="S51" s="64"/>
      <c r="T51" s="64"/>
      <c r="U51" s="65">
        <v>0.625</v>
      </c>
      <c r="V51" s="65"/>
      <c r="W51" s="12" t="s">
        <v>79</v>
      </c>
      <c r="X51" s="64"/>
      <c r="Y51" s="64"/>
      <c r="Z51" s="64"/>
      <c r="AA51" s="64"/>
      <c r="AB51" s="64"/>
      <c r="AC51" s="64"/>
      <c r="AD51" s="64"/>
      <c r="AE51" s="66"/>
      <c r="AF51" s="66"/>
      <c r="AG51" s="66"/>
      <c r="AH51" s="162"/>
      <c r="AJ51" s="55" t="s">
        <v>6</v>
      </c>
      <c r="AK51" s="56"/>
      <c r="AL51" s="57"/>
      <c r="AM51" s="15">
        <v>1</v>
      </c>
      <c r="AN51" s="64" t="s">
        <v>6</v>
      </c>
      <c r="AO51" s="64"/>
      <c r="AP51" s="64"/>
      <c r="AQ51" s="64"/>
      <c r="AR51" s="64"/>
      <c r="AS51" s="64" t="s">
        <v>34</v>
      </c>
      <c r="AT51" s="64"/>
      <c r="AU51" s="64"/>
      <c r="AV51" s="64"/>
      <c r="AW51" s="64"/>
      <c r="AX51" s="64"/>
      <c r="AY51" s="64"/>
      <c r="AZ51" s="64"/>
      <c r="BA51" s="64"/>
      <c r="BB51" s="64"/>
      <c r="BC51" s="65"/>
      <c r="BD51" s="65"/>
      <c r="BE51" s="12" t="s">
        <v>79</v>
      </c>
      <c r="BF51" s="64"/>
      <c r="BG51" s="64"/>
      <c r="BH51" s="64"/>
      <c r="BI51" s="64"/>
      <c r="BJ51" s="64"/>
      <c r="BK51" s="64"/>
      <c r="BL51" s="64"/>
      <c r="BM51" s="66">
        <v>0.03</v>
      </c>
      <c r="BN51" s="66"/>
      <c r="BO51" s="66">
        <v>0.17</v>
      </c>
      <c r="BP51" s="162"/>
      <c r="BR51" s="143" t="s">
        <v>70</v>
      </c>
      <c r="BS51" s="144"/>
      <c r="BT51" s="144"/>
      <c r="BU51" s="144"/>
      <c r="BV51" s="145"/>
      <c r="BW51" s="146">
        <v>28</v>
      </c>
      <c r="BX51" s="147"/>
      <c r="BY51" s="96" t="s">
        <v>4</v>
      </c>
      <c r="BZ51" s="97"/>
      <c r="CA51" s="98">
        <v>5.6779999999999999</v>
      </c>
      <c r="CB51" s="99"/>
      <c r="CC51" s="9" t="s">
        <v>0</v>
      </c>
      <c r="CD51" s="148">
        <f>BW51/CA51</f>
        <v>4.9313138429024308</v>
      </c>
      <c r="CE51" s="149"/>
      <c r="CF51" s="96" t="s">
        <v>71</v>
      </c>
      <c r="CG51" s="100"/>
      <c r="CH51" s="74"/>
      <c r="CI51" s="150" t="s">
        <v>72</v>
      </c>
      <c r="CJ51" s="84">
        <v>7</v>
      </c>
      <c r="CK51" s="84"/>
      <c r="CL51" s="84"/>
      <c r="CM51" s="150" t="s">
        <v>73</v>
      </c>
      <c r="CN51" s="169" t="s">
        <v>74</v>
      </c>
      <c r="CO51" s="169"/>
      <c r="CP51" s="54" t="s">
        <v>72</v>
      </c>
      <c r="CQ51" s="84">
        <v>93</v>
      </c>
      <c r="CR51" s="84"/>
      <c r="CS51" s="84"/>
      <c r="CT51" s="54" t="s">
        <v>73</v>
      </c>
      <c r="CU51" s="169" t="s">
        <v>0</v>
      </c>
      <c r="CV51" s="165">
        <f>CN49/((CJ51/CJ52)+(CQ51/CQ52))</f>
        <v>4.4899510942951801</v>
      </c>
      <c r="CW51" s="165"/>
      <c r="CX51" s="166"/>
    </row>
    <row r="52" spans="1:102" ht="15" thickTop="1" thickBot="1" x14ac:dyDescent="0.25">
      <c r="A52" s="24"/>
      <c r="B52" s="61"/>
      <c r="C52" s="62"/>
      <c r="D52" s="63"/>
      <c r="E52" s="42">
        <v>5</v>
      </c>
      <c r="F52" s="52" t="s">
        <v>32</v>
      </c>
      <c r="G52" s="52"/>
      <c r="H52" s="52"/>
      <c r="I52" s="52"/>
      <c r="J52" s="52"/>
      <c r="K52" s="52" t="s">
        <v>31</v>
      </c>
      <c r="L52" s="52"/>
      <c r="M52" s="52"/>
      <c r="N52" s="52"/>
      <c r="O52" s="52"/>
      <c r="P52" s="52"/>
      <c r="Q52" s="52"/>
      <c r="R52" s="52"/>
      <c r="S52" s="52"/>
      <c r="T52" s="52"/>
      <c r="U52" s="177"/>
      <c r="V52" s="177"/>
      <c r="W52" s="14" t="s">
        <v>79</v>
      </c>
      <c r="X52" s="52"/>
      <c r="Y52" s="52"/>
      <c r="Z52" s="52"/>
      <c r="AA52" s="52"/>
      <c r="AB52" s="52"/>
      <c r="AC52" s="52"/>
      <c r="AD52" s="52"/>
      <c r="AE52" s="53"/>
      <c r="AF52" s="53"/>
      <c r="AG52" s="53"/>
      <c r="AH52" s="160"/>
      <c r="AJ52" s="58"/>
      <c r="AK52" s="59"/>
      <c r="AL52" s="60"/>
      <c r="AM52" s="41">
        <v>2</v>
      </c>
      <c r="AN52" s="49" t="s">
        <v>35</v>
      </c>
      <c r="AO52" s="49"/>
      <c r="AP52" s="49"/>
      <c r="AQ52" s="49"/>
      <c r="AR52" s="49"/>
      <c r="AS52" s="49" t="s">
        <v>36</v>
      </c>
      <c r="AT52" s="49"/>
      <c r="AU52" s="49"/>
      <c r="AV52" s="49"/>
      <c r="AW52" s="49"/>
      <c r="AX52" s="49"/>
      <c r="AY52" s="49"/>
      <c r="AZ52" s="49"/>
      <c r="BA52" s="49"/>
      <c r="BB52" s="49"/>
      <c r="BC52" s="50"/>
      <c r="BD52" s="50"/>
      <c r="BE52" s="13" t="s">
        <v>79</v>
      </c>
      <c r="BF52" s="49"/>
      <c r="BG52" s="49"/>
      <c r="BH52" s="49"/>
      <c r="BI52" s="49"/>
      <c r="BJ52" s="49"/>
      <c r="BK52" s="49"/>
      <c r="BL52" s="49"/>
      <c r="BM52" s="51">
        <v>2.5999999999999999E-2</v>
      </c>
      <c r="BN52" s="51"/>
      <c r="BO52" s="51">
        <f>BM52*5.678</f>
        <v>0.14762799999999998</v>
      </c>
      <c r="BP52" s="161"/>
      <c r="BR52" s="101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4"/>
      <c r="CI52" s="150"/>
      <c r="CJ52" s="103">
        <f>CD50</f>
        <v>2.05105</v>
      </c>
      <c r="CK52" s="103"/>
      <c r="CL52" s="103"/>
      <c r="CM52" s="150"/>
      <c r="CN52" s="169"/>
      <c r="CO52" s="169"/>
      <c r="CP52" s="54"/>
      <c r="CQ52" s="103">
        <f>CD51</f>
        <v>4.9313138429024308</v>
      </c>
      <c r="CR52" s="103"/>
      <c r="CS52" s="103"/>
      <c r="CT52" s="54"/>
      <c r="CU52" s="169"/>
      <c r="CV52" s="167" t="s">
        <v>18</v>
      </c>
      <c r="CW52" s="167"/>
      <c r="CX52" s="168"/>
    </row>
    <row r="53" spans="1:102" ht="14.25" thickBot="1" x14ac:dyDescent="0.25">
      <c r="A53" s="24"/>
      <c r="B53" s="151" t="s">
        <v>17</v>
      </c>
      <c r="C53" s="152"/>
      <c r="D53" s="153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7"/>
      <c r="U53" s="158">
        <f>SUM(U48:V52)</f>
        <v>16.125</v>
      </c>
      <c r="V53" s="158"/>
      <c r="W53" s="17" t="s">
        <v>79</v>
      </c>
      <c r="X53" s="159"/>
      <c r="Y53" s="156"/>
      <c r="Z53" s="156"/>
      <c r="AA53" s="156"/>
      <c r="AB53" s="156"/>
      <c r="AC53" s="156"/>
      <c r="AD53" s="157"/>
      <c r="AE53" s="154">
        <f>SUM(AE48:AF52)</f>
        <v>0</v>
      </c>
      <c r="AF53" s="154"/>
      <c r="AG53" s="154">
        <f>SUM(AG48:AH52)</f>
        <v>0</v>
      </c>
      <c r="AH53" s="155"/>
      <c r="AJ53" s="58"/>
      <c r="AK53" s="59"/>
      <c r="AL53" s="60"/>
      <c r="AM53" s="41">
        <v>3</v>
      </c>
      <c r="AN53" s="49" t="s">
        <v>37</v>
      </c>
      <c r="AO53" s="49"/>
      <c r="AP53" s="49"/>
      <c r="AQ53" s="49"/>
      <c r="AR53" s="49"/>
      <c r="AS53" s="49" t="s">
        <v>38</v>
      </c>
      <c r="AT53" s="49"/>
      <c r="AU53" s="49"/>
      <c r="AV53" s="49"/>
      <c r="AW53" s="49"/>
      <c r="AX53" s="49"/>
      <c r="AY53" s="49"/>
      <c r="AZ53" s="49"/>
      <c r="BA53" s="49"/>
      <c r="BB53" s="49"/>
      <c r="BC53" s="50">
        <v>0.5</v>
      </c>
      <c r="BD53" s="50"/>
      <c r="BE53" s="13" t="s">
        <v>79</v>
      </c>
      <c r="BF53" s="49" t="s">
        <v>39</v>
      </c>
      <c r="BG53" s="49"/>
      <c r="BH53" s="49" t="s">
        <v>40</v>
      </c>
      <c r="BI53" s="49"/>
      <c r="BJ53" s="49"/>
      <c r="BK53" s="49"/>
      <c r="BL53" s="49"/>
      <c r="BM53" s="51">
        <v>0.16</v>
      </c>
      <c r="BN53" s="51"/>
      <c r="BO53" s="51">
        <f>BM53*5.678</f>
        <v>0.90847999999999995</v>
      </c>
      <c r="BP53" s="161"/>
      <c r="BR53" s="102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1"/>
      <c r="CJ53" s="104" t="s">
        <v>75</v>
      </c>
      <c r="CK53" s="104"/>
      <c r="CL53" s="104"/>
      <c r="CM53" s="1"/>
      <c r="CN53" s="1"/>
      <c r="CO53" s="1"/>
      <c r="CP53" s="1"/>
      <c r="CQ53" s="104" t="s">
        <v>76</v>
      </c>
      <c r="CR53" s="104"/>
      <c r="CS53" s="104"/>
      <c r="CT53" s="1"/>
      <c r="CU53" s="1"/>
      <c r="CV53" s="1"/>
      <c r="CW53" s="1"/>
      <c r="CX53" s="10"/>
    </row>
    <row r="54" spans="1:102" ht="15" thickBot="1" x14ac:dyDescent="0.25">
      <c r="A54" s="24"/>
      <c r="AJ54" s="58"/>
      <c r="AK54" s="59"/>
      <c r="AL54" s="60"/>
      <c r="AM54" s="41">
        <v>4</v>
      </c>
      <c r="AN54" s="200" t="s">
        <v>41</v>
      </c>
      <c r="AO54" s="200"/>
      <c r="AP54" s="200"/>
      <c r="AQ54" s="200"/>
      <c r="AR54" s="200"/>
      <c r="AS54" s="49" t="s">
        <v>42</v>
      </c>
      <c r="AT54" s="49"/>
      <c r="AU54" s="49"/>
      <c r="AV54" s="49"/>
      <c r="AW54" s="49"/>
      <c r="AX54" s="49"/>
      <c r="AY54" s="49"/>
      <c r="AZ54" s="49"/>
      <c r="BA54" s="49"/>
      <c r="BB54" s="49"/>
      <c r="BC54" s="50"/>
      <c r="BD54" s="50"/>
      <c r="BE54" s="13" t="s">
        <v>79</v>
      </c>
      <c r="BF54" s="49"/>
      <c r="BG54" s="49"/>
      <c r="BH54" s="49"/>
      <c r="BI54" s="49"/>
      <c r="BJ54" s="49"/>
      <c r="BK54" s="49"/>
      <c r="BL54" s="49"/>
      <c r="BM54" s="51"/>
      <c r="BN54" s="51"/>
      <c r="BO54" s="51"/>
      <c r="BP54" s="161"/>
      <c r="BR54" s="163" t="s">
        <v>22</v>
      </c>
      <c r="BS54" s="67"/>
      <c r="BT54" s="164"/>
      <c r="BU54" s="11" t="s">
        <v>16</v>
      </c>
      <c r="BV54" s="67" t="s">
        <v>9</v>
      </c>
      <c r="BW54" s="67"/>
      <c r="BX54" s="67"/>
      <c r="BY54" s="67"/>
      <c r="BZ54" s="67"/>
      <c r="CA54" s="67" t="s">
        <v>12</v>
      </c>
      <c r="CB54" s="67"/>
      <c r="CC54" s="67"/>
      <c r="CD54" s="67"/>
      <c r="CE54" s="67"/>
      <c r="CF54" s="67"/>
      <c r="CG54" s="67"/>
      <c r="CH54" s="67"/>
      <c r="CI54" s="67"/>
      <c r="CJ54" s="67"/>
      <c r="CK54" s="67" t="s">
        <v>2</v>
      </c>
      <c r="CL54" s="67"/>
      <c r="CM54" s="67"/>
      <c r="CN54" s="141" t="s">
        <v>27</v>
      </c>
      <c r="CO54" s="142"/>
      <c r="CP54" s="67" t="s">
        <v>13</v>
      </c>
      <c r="CQ54" s="67"/>
      <c r="CR54" s="67"/>
      <c r="CS54" s="67"/>
      <c r="CT54" s="67"/>
      <c r="CU54" s="67" t="s">
        <v>5</v>
      </c>
      <c r="CV54" s="67"/>
      <c r="CW54" s="67" t="s">
        <v>11</v>
      </c>
      <c r="CX54" s="164"/>
    </row>
    <row r="55" spans="1:102" ht="14.25" thickBot="1" x14ac:dyDescent="0.25">
      <c r="A55" s="24"/>
      <c r="B55" s="112" t="s">
        <v>143</v>
      </c>
      <c r="C55" s="113"/>
      <c r="D55" s="113"/>
      <c r="E55" s="113"/>
      <c r="F55" s="118" t="s">
        <v>8</v>
      </c>
      <c r="G55" s="119"/>
      <c r="H55" s="119"/>
      <c r="I55" s="119"/>
      <c r="J55" s="119"/>
      <c r="K55" s="120" t="s">
        <v>134</v>
      </c>
      <c r="L55" s="120"/>
      <c r="M55" s="120"/>
      <c r="N55" s="120"/>
      <c r="O55" s="120"/>
      <c r="P55" s="120"/>
      <c r="Q55" s="120"/>
      <c r="R55" s="120"/>
      <c r="S55" s="120"/>
      <c r="T55" s="121"/>
      <c r="U55" s="122" t="s">
        <v>24</v>
      </c>
      <c r="V55" s="122"/>
      <c r="W55" s="122"/>
      <c r="X55" s="122"/>
      <c r="Y55" s="122"/>
      <c r="Z55" s="122"/>
      <c r="AA55" s="122"/>
      <c r="AB55" s="122"/>
      <c r="AC55" s="123"/>
      <c r="AD55" s="124">
        <v>4.67</v>
      </c>
      <c r="AE55" s="125"/>
      <c r="AF55" s="125"/>
      <c r="AG55" s="125"/>
      <c r="AH55" s="126"/>
      <c r="AJ55" s="55" t="s">
        <v>10</v>
      </c>
      <c r="AK55" s="56"/>
      <c r="AL55" s="57"/>
      <c r="AM55" s="43">
        <v>5</v>
      </c>
      <c r="AN55" s="64" t="s">
        <v>45</v>
      </c>
      <c r="AO55" s="64"/>
      <c r="AP55" s="64"/>
      <c r="AQ55" s="64"/>
      <c r="AR55" s="64"/>
      <c r="AS55" s="64" t="s">
        <v>46</v>
      </c>
      <c r="AT55" s="64"/>
      <c r="AU55" s="64"/>
      <c r="AV55" s="64"/>
      <c r="AW55" s="64"/>
      <c r="AX55" s="64"/>
      <c r="AY55" s="64"/>
      <c r="AZ55" s="64"/>
      <c r="BA55" s="64"/>
      <c r="BB55" s="64"/>
      <c r="BC55" s="65">
        <v>0.5</v>
      </c>
      <c r="BD55" s="65"/>
      <c r="BE55" s="12" t="s">
        <v>79</v>
      </c>
      <c r="BF55" s="64"/>
      <c r="BG55" s="64"/>
      <c r="BH55" s="64"/>
      <c r="BI55" s="64"/>
      <c r="BJ55" s="64"/>
      <c r="BK55" s="64"/>
      <c r="BL55" s="64"/>
      <c r="BM55" s="66">
        <v>0.109</v>
      </c>
      <c r="BN55" s="66"/>
      <c r="BO55" s="66">
        <f>BM55*5.678</f>
        <v>0.61890199999999995</v>
      </c>
      <c r="BP55" s="162"/>
      <c r="BR55" s="55" t="s">
        <v>77</v>
      </c>
      <c r="BS55" s="56"/>
      <c r="BT55" s="57"/>
      <c r="BU55" s="41">
        <v>1</v>
      </c>
      <c r="BV55" s="219" t="s">
        <v>50</v>
      </c>
      <c r="BW55" s="197"/>
      <c r="BX55" s="197"/>
      <c r="BY55" s="197"/>
      <c r="BZ55" s="220"/>
      <c r="CA55" s="219" t="s">
        <v>64</v>
      </c>
      <c r="CB55" s="197"/>
      <c r="CC55" s="197"/>
      <c r="CD55" s="197"/>
      <c r="CE55" s="197"/>
      <c r="CF55" s="197"/>
      <c r="CG55" s="197"/>
      <c r="CH55" s="197"/>
      <c r="CI55" s="197"/>
      <c r="CJ55" s="220"/>
      <c r="CK55" s="221"/>
      <c r="CL55" s="222"/>
      <c r="CM55" s="13" t="s">
        <v>79</v>
      </c>
      <c r="CN55" s="219"/>
      <c r="CO55" s="220"/>
      <c r="CP55" s="219"/>
      <c r="CQ55" s="197"/>
      <c r="CR55" s="197"/>
      <c r="CS55" s="197"/>
      <c r="CT55" s="220"/>
      <c r="CU55" s="223"/>
      <c r="CV55" s="224"/>
      <c r="CW55" s="223"/>
      <c r="CX55" s="225"/>
    </row>
    <row r="56" spans="1:102" ht="14.25" thickBot="1" x14ac:dyDescent="0.25">
      <c r="A56" s="24"/>
      <c r="B56" s="114"/>
      <c r="C56" s="115"/>
      <c r="D56" s="115"/>
      <c r="E56" s="115"/>
      <c r="F56" s="127" t="s">
        <v>67</v>
      </c>
      <c r="G56" s="128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30"/>
      <c r="U56" s="107" t="s">
        <v>68</v>
      </c>
      <c r="V56" s="107"/>
      <c r="W56" s="107"/>
      <c r="X56" s="107"/>
      <c r="Y56" s="107"/>
      <c r="Z56" s="107"/>
      <c r="AA56" s="107"/>
      <c r="AB56" s="107"/>
      <c r="AC56" s="108"/>
      <c r="AD56" s="131">
        <f>AD55*5.678</f>
        <v>26.516259999999999</v>
      </c>
      <c r="AE56" s="132"/>
      <c r="AF56" s="132"/>
      <c r="AG56" s="132"/>
      <c r="AH56" s="133"/>
      <c r="AJ56" s="58"/>
      <c r="AK56" s="59"/>
      <c r="AL56" s="60"/>
      <c r="AM56" s="41">
        <v>6</v>
      </c>
      <c r="AN56" s="49" t="s">
        <v>47</v>
      </c>
      <c r="AO56" s="49"/>
      <c r="AP56" s="49"/>
      <c r="AQ56" s="49"/>
      <c r="AR56" s="49"/>
      <c r="AS56" s="49" t="s">
        <v>84</v>
      </c>
      <c r="AT56" s="49"/>
      <c r="AU56" s="49"/>
      <c r="AV56" s="49"/>
      <c r="AW56" s="49"/>
      <c r="AX56" s="49"/>
      <c r="AY56" s="49"/>
      <c r="AZ56" s="49"/>
      <c r="BA56" s="49"/>
      <c r="BB56" s="49"/>
      <c r="BC56" s="50">
        <v>5.5</v>
      </c>
      <c r="BD56" s="50"/>
      <c r="BE56" s="13" t="s">
        <v>79</v>
      </c>
      <c r="BF56" s="49" t="s">
        <v>39</v>
      </c>
      <c r="BG56" s="49"/>
      <c r="BH56" s="49" t="s">
        <v>85</v>
      </c>
      <c r="BI56" s="49"/>
      <c r="BJ56" s="49"/>
      <c r="BK56" s="49"/>
      <c r="BL56" s="49"/>
      <c r="BM56" s="51">
        <f>BN47</f>
        <v>2.6605542549677819</v>
      </c>
      <c r="BN56" s="51"/>
      <c r="BO56" s="51">
        <f>BM56*5.678</f>
        <v>15.106627059707066</v>
      </c>
      <c r="BP56" s="161"/>
      <c r="BR56" s="61"/>
      <c r="BS56" s="62"/>
      <c r="BT56" s="63"/>
      <c r="BU56" s="41">
        <v>2</v>
      </c>
      <c r="BV56" s="146" t="s">
        <v>51</v>
      </c>
      <c r="BW56" s="226"/>
      <c r="BX56" s="226"/>
      <c r="BY56" s="226"/>
      <c r="BZ56" s="147"/>
      <c r="CA56" s="146" t="s">
        <v>66</v>
      </c>
      <c r="CB56" s="226"/>
      <c r="CC56" s="226"/>
      <c r="CD56" s="226"/>
      <c r="CE56" s="226"/>
      <c r="CF56" s="226"/>
      <c r="CG56" s="226"/>
      <c r="CH56" s="226"/>
      <c r="CI56" s="226"/>
      <c r="CJ56" s="147"/>
      <c r="CK56" s="227"/>
      <c r="CL56" s="195"/>
      <c r="CM56" s="13" t="s">
        <v>79</v>
      </c>
      <c r="CN56" s="146"/>
      <c r="CO56" s="147"/>
      <c r="CP56" s="146"/>
      <c r="CQ56" s="226"/>
      <c r="CR56" s="226"/>
      <c r="CS56" s="226"/>
      <c r="CT56" s="147"/>
      <c r="CU56" s="228"/>
      <c r="CV56" s="229"/>
      <c r="CW56" s="228"/>
      <c r="CX56" s="230"/>
    </row>
    <row r="57" spans="1:102" x14ac:dyDescent="0.2">
      <c r="A57" s="24"/>
      <c r="B57" s="114"/>
      <c r="C57" s="115"/>
      <c r="D57" s="115"/>
      <c r="E57" s="115"/>
      <c r="F57" s="105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106"/>
      <c r="U57" s="107" t="s">
        <v>14</v>
      </c>
      <c r="V57" s="107"/>
      <c r="W57" s="107"/>
      <c r="X57" s="107"/>
      <c r="Y57" s="107"/>
      <c r="Z57" s="107"/>
      <c r="AA57" s="107"/>
      <c r="AB57" s="107"/>
      <c r="AC57" s="108"/>
      <c r="AD57" s="109" t="s">
        <v>80</v>
      </c>
      <c r="AE57" s="110"/>
      <c r="AF57" s="110"/>
      <c r="AG57" s="110"/>
      <c r="AH57" s="111"/>
      <c r="AJ57" s="55" t="s">
        <v>7</v>
      </c>
      <c r="AK57" s="56"/>
      <c r="AL57" s="57"/>
      <c r="AM57" s="15">
        <v>7</v>
      </c>
      <c r="AN57" s="64" t="s">
        <v>52</v>
      </c>
      <c r="AO57" s="64"/>
      <c r="AP57" s="64"/>
      <c r="AQ57" s="64"/>
      <c r="AR57" s="64"/>
      <c r="AS57" s="64" t="s">
        <v>54</v>
      </c>
      <c r="AT57" s="64"/>
      <c r="AU57" s="64"/>
      <c r="AV57" s="64"/>
      <c r="AW57" s="64"/>
      <c r="AX57" s="64"/>
      <c r="AY57" s="64"/>
      <c r="AZ57" s="64"/>
      <c r="BA57" s="64"/>
      <c r="BB57" s="64"/>
      <c r="BC57" s="65"/>
      <c r="BD57" s="65"/>
      <c r="BE57" s="12" t="s">
        <v>79</v>
      </c>
      <c r="BF57" s="64"/>
      <c r="BG57" s="64"/>
      <c r="BH57" s="64"/>
      <c r="BI57" s="64"/>
      <c r="BJ57" s="64"/>
      <c r="BK57" s="64"/>
      <c r="BL57" s="64"/>
      <c r="BM57" s="66"/>
      <c r="BN57" s="66"/>
      <c r="BO57" s="66"/>
      <c r="BP57" s="162"/>
      <c r="BR57" s="55" t="s">
        <v>10</v>
      </c>
      <c r="BS57" s="56"/>
      <c r="BT57" s="57"/>
      <c r="BU57" s="43">
        <v>3</v>
      </c>
      <c r="BV57" s="184" t="s">
        <v>45</v>
      </c>
      <c r="BW57" s="185"/>
      <c r="BX57" s="185"/>
      <c r="BY57" s="185"/>
      <c r="BZ57" s="186"/>
      <c r="CA57" s="184" t="s">
        <v>46</v>
      </c>
      <c r="CB57" s="185"/>
      <c r="CC57" s="185"/>
      <c r="CD57" s="185"/>
      <c r="CE57" s="185"/>
      <c r="CF57" s="185"/>
      <c r="CG57" s="185"/>
      <c r="CH57" s="185"/>
      <c r="CI57" s="185"/>
      <c r="CJ57" s="186"/>
      <c r="CK57" s="214">
        <v>0.5</v>
      </c>
      <c r="CL57" s="215"/>
      <c r="CM57" s="12" t="s">
        <v>79</v>
      </c>
      <c r="CN57" s="184"/>
      <c r="CO57" s="186"/>
      <c r="CP57" s="184"/>
      <c r="CQ57" s="185"/>
      <c r="CR57" s="185"/>
      <c r="CS57" s="185"/>
      <c r="CT57" s="186"/>
      <c r="CU57" s="216"/>
      <c r="CV57" s="217"/>
      <c r="CW57" s="216"/>
      <c r="CX57" s="218"/>
    </row>
    <row r="58" spans="1:102" ht="14.25" thickBot="1" x14ac:dyDescent="0.25">
      <c r="A58" s="24"/>
      <c r="B58" s="114"/>
      <c r="C58" s="115"/>
      <c r="D58" s="115"/>
      <c r="E58" s="115"/>
      <c r="F58" s="105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106"/>
      <c r="U58" s="107" t="s">
        <v>15</v>
      </c>
      <c r="V58" s="107"/>
      <c r="W58" s="107"/>
      <c r="X58" s="107"/>
      <c r="Y58" s="107"/>
      <c r="Z58" s="107"/>
      <c r="AA58" s="107"/>
      <c r="AB58" s="107"/>
      <c r="AC58" s="108"/>
      <c r="AD58" s="109"/>
      <c r="AE58" s="110"/>
      <c r="AF58" s="110"/>
      <c r="AG58" s="110"/>
      <c r="AH58" s="111"/>
      <c r="AJ58" s="58"/>
      <c r="AK58" s="59"/>
      <c r="AL58" s="60"/>
      <c r="AM58" s="41">
        <v>8</v>
      </c>
      <c r="AN58" s="49" t="s">
        <v>29</v>
      </c>
      <c r="AO58" s="49"/>
      <c r="AP58" s="49"/>
      <c r="AQ58" s="49"/>
      <c r="AR58" s="49"/>
      <c r="AS58" s="49" t="s">
        <v>30</v>
      </c>
      <c r="AT58" s="49"/>
      <c r="AU58" s="49"/>
      <c r="AV58" s="49"/>
      <c r="AW58" s="49"/>
      <c r="AX58" s="49"/>
      <c r="AY58" s="49"/>
      <c r="AZ58" s="49"/>
      <c r="BA58" s="49"/>
      <c r="BB58" s="49"/>
      <c r="BC58" s="50">
        <v>0.5</v>
      </c>
      <c r="BD58" s="50"/>
      <c r="BE58" s="13" t="s">
        <v>79</v>
      </c>
      <c r="BF58" s="49"/>
      <c r="BG58" s="49"/>
      <c r="BH58" s="49"/>
      <c r="BI58" s="49"/>
      <c r="BJ58" s="49"/>
      <c r="BK58" s="49"/>
      <c r="BL58" s="49"/>
      <c r="BM58" s="51">
        <v>7.9299999999999995E-2</v>
      </c>
      <c r="BN58" s="51"/>
      <c r="BO58" s="51">
        <f>BM58*5.678</f>
        <v>0.45026539999999998</v>
      </c>
      <c r="BP58" s="161"/>
      <c r="BR58" s="61"/>
      <c r="BS58" s="62"/>
      <c r="BT58" s="63"/>
      <c r="BU58" s="41">
        <v>4</v>
      </c>
      <c r="BV58" s="49" t="s">
        <v>61</v>
      </c>
      <c r="BW58" s="49"/>
      <c r="BX58" s="49"/>
      <c r="BY58" s="49"/>
      <c r="BZ58" s="49"/>
      <c r="CA58" s="49" t="s">
        <v>115</v>
      </c>
      <c r="CB58" s="49"/>
      <c r="CC58" s="49"/>
      <c r="CD58" s="49"/>
      <c r="CE58" s="49"/>
      <c r="CF58" s="49"/>
      <c r="CG58" s="49"/>
      <c r="CH58" s="49"/>
      <c r="CI58" s="49"/>
      <c r="CJ58" s="49"/>
      <c r="CK58" s="50" t="s">
        <v>94</v>
      </c>
      <c r="CL58" s="50"/>
      <c r="CM58" s="13" t="s">
        <v>79</v>
      </c>
      <c r="CN58" s="49" t="s">
        <v>28</v>
      </c>
      <c r="CO58" s="49"/>
      <c r="CP58" s="49" t="s">
        <v>85</v>
      </c>
      <c r="CQ58" s="49"/>
      <c r="CR58" s="49"/>
      <c r="CS58" s="49"/>
      <c r="CT58" s="49"/>
      <c r="CU58" s="51"/>
      <c r="CV58" s="51"/>
      <c r="CW58" s="51"/>
      <c r="CX58" s="161"/>
    </row>
    <row r="59" spans="1:102" ht="14.25" thickBot="1" x14ac:dyDescent="0.25">
      <c r="A59" s="24"/>
      <c r="B59" s="114"/>
      <c r="C59" s="115"/>
      <c r="D59" s="115"/>
      <c r="E59" s="115"/>
      <c r="F59" s="105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106"/>
      <c r="U59" s="107" t="s">
        <v>127</v>
      </c>
      <c r="V59" s="107"/>
      <c r="W59" s="107"/>
      <c r="X59" s="107"/>
      <c r="Y59" s="107"/>
      <c r="Z59" s="107"/>
      <c r="AA59" s="107"/>
      <c r="AB59" s="107"/>
      <c r="AC59" s="108"/>
      <c r="AD59" s="109"/>
      <c r="AE59" s="110"/>
      <c r="AF59" s="110"/>
      <c r="AG59" s="110"/>
      <c r="AH59" s="111"/>
      <c r="AJ59" s="58"/>
      <c r="AK59" s="59"/>
      <c r="AL59" s="60"/>
      <c r="AM59" s="41">
        <v>9</v>
      </c>
      <c r="AN59" s="49" t="s">
        <v>32</v>
      </c>
      <c r="AO59" s="49"/>
      <c r="AP59" s="49"/>
      <c r="AQ59" s="49"/>
      <c r="AR59" s="49"/>
      <c r="AS59" s="49" t="s">
        <v>31</v>
      </c>
      <c r="AT59" s="49"/>
      <c r="AU59" s="49"/>
      <c r="AV59" s="49"/>
      <c r="AW59" s="49"/>
      <c r="AX59" s="49"/>
      <c r="AY59" s="49"/>
      <c r="AZ59" s="49"/>
      <c r="BA59" s="49"/>
      <c r="BB59" s="49"/>
      <c r="BC59" s="50"/>
      <c r="BD59" s="50"/>
      <c r="BE59" s="13" t="s">
        <v>79</v>
      </c>
      <c r="BF59" s="49"/>
      <c r="BG59" s="49"/>
      <c r="BH59" s="49"/>
      <c r="BI59" s="49"/>
      <c r="BJ59" s="49"/>
      <c r="BK59" s="49"/>
      <c r="BL59" s="49"/>
      <c r="BM59" s="51"/>
      <c r="BN59" s="51"/>
      <c r="BO59" s="51"/>
      <c r="BP59" s="161"/>
      <c r="BR59" s="151" t="s">
        <v>78</v>
      </c>
      <c r="BS59" s="152"/>
      <c r="BT59" s="153"/>
      <c r="BU59" s="15">
        <v>5</v>
      </c>
      <c r="BV59" s="206" t="s">
        <v>48</v>
      </c>
      <c r="BW59" s="207"/>
      <c r="BX59" s="207"/>
      <c r="BY59" s="207"/>
      <c r="BZ59" s="208"/>
      <c r="CA59" s="206" t="s">
        <v>49</v>
      </c>
      <c r="CB59" s="207"/>
      <c r="CC59" s="207"/>
      <c r="CD59" s="207"/>
      <c r="CE59" s="207"/>
      <c r="CF59" s="207"/>
      <c r="CG59" s="207"/>
      <c r="CH59" s="207"/>
      <c r="CI59" s="207"/>
      <c r="CJ59" s="208"/>
      <c r="CK59" s="209"/>
      <c r="CL59" s="210"/>
      <c r="CM59" s="19" t="s">
        <v>79</v>
      </c>
      <c r="CN59" s="206"/>
      <c r="CO59" s="208"/>
      <c r="CP59" s="64"/>
      <c r="CQ59" s="64"/>
      <c r="CR59" s="64"/>
      <c r="CS59" s="64"/>
      <c r="CT59" s="64"/>
      <c r="CU59" s="66"/>
      <c r="CV59" s="66"/>
      <c r="CW59" s="66"/>
      <c r="CX59" s="162"/>
    </row>
    <row r="60" spans="1:102" ht="14.25" thickBot="1" x14ac:dyDescent="0.25">
      <c r="A60" s="24"/>
      <c r="B60" s="116"/>
      <c r="C60" s="117"/>
      <c r="D60" s="117"/>
      <c r="E60" s="117"/>
      <c r="F60" s="134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135"/>
      <c r="U60" s="136" t="s">
        <v>126</v>
      </c>
      <c r="V60" s="136"/>
      <c r="W60" s="136"/>
      <c r="X60" s="136"/>
      <c r="Y60" s="136"/>
      <c r="Z60" s="136"/>
      <c r="AA60" s="136"/>
      <c r="AB60" s="136"/>
      <c r="AC60" s="137"/>
      <c r="AD60" s="138"/>
      <c r="AE60" s="139"/>
      <c r="AF60" s="139"/>
      <c r="AG60" s="139"/>
      <c r="AH60" s="140"/>
      <c r="AJ60" s="58"/>
      <c r="AK60" s="59"/>
      <c r="AL60" s="60"/>
      <c r="AM60" s="41">
        <v>10</v>
      </c>
      <c r="AN60" s="49" t="s">
        <v>7</v>
      </c>
      <c r="AO60" s="49"/>
      <c r="AP60" s="49"/>
      <c r="AQ60" s="49"/>
      <c r="AR60" s="49"/>
      <c r="AS60" s="49" t="s">
        <v>34</v>
      </c>
      <c r="AT60" s="49"/>
      <c r="AU60" s="49"/>
      <c r="AV60" s="49"/>
      <c r="AW60" s="49"/>
      <c r="AX60" s="49"/>
      <c r="AY60" s="49"/>
      <c r="AZ60" s="49"/>
      <c r="BA60" s="49"/>
      <c r="BB60" s="49"/>
      <c r="BC60" s="50"/>
      <c r="BD60" s="50"/>
      <c r="BE60" s="13" t="s">
        <v>79</v>
      </c>
      <c r="BF60" s="49"/>
      <c r="BG60" s="49"/>
      <c r="BH60" s="49"/>
      <c r="BI60" s="49"/>
      <c r="BJ60" s="49"/>
      <c r="BK60" s="49"/>
      <c r="BL60" s="49"/>
      <c r="BM60" s="51">
        <v>0.12</v>
      </c>
      <c r="BN60" s="51"/>
      <c r="BO60" s="51">
        <f>BM60*5.678</f>
        <v>0.68135999999999997</v>
      </c>
      <c r="BP60" s="161"/>
      <c r="BR60" s="151" t="s">
        <v>17</v>
      </c>
      <c r="BS60" s="152"/>
      <c r="BT60" s="153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7"/>
      <c r="CK60" s="158" t="s">
        <v>93</v>
      </c>
      <c r="CL60" s="158"/>
      <c r="CM60" s="17" t="s">
        <v>79</v>
      </c>
      <c r="CN60" s="159"/>
      <c r="CO60" s="156"/>
      <c r="CP60" s="156"/>
      <c r="CQ60" s="156"/>
      <c r="CR60" s="156"/>
      <c r="CS60" s="156"/>
      <c r="CT60" s="157"/>
      <c r="CU60" s="154"/>
      <c r="CV60" s="154"/>
      <c r="CW60" s="154"/>
      <c r="CX60" s="155"/>
    </row>
    <row r="61" spans="1:102" ht="14.25" thickBot="1" x14ac:dyDescent="0.25">
      <c r="A61" s="24"/>
      <c r="B61" s="68" t="s">
        <v>25</v>
      </c>
      <c r="C61" s="69"/>
      <c r="D61" s="69"/>
      <c r="E61" s="69"/>
      <c r="F61" s="70"/>
      <c r="G61" s="71">
        <v>9.5</v>
      </c>
      <c r="H61" s="72"/>
      <c r="I61" s="88" t="s">
        <v>21</v>
      </c>
      <c r="J61" s="89"/>
      <c r="K61" s="90">
        <f>G61*25.4</f>
        <v>241.29999999999998</v>
      </c>
      <c r="L61" s="91"/>
      <c r="M61" s="88" t="s">
        <v>3</v>
      </c>
      <c r="N61" s="92"/>
      <c r="O61" s="1"/>
      <c r="P61" s="1"/>
      <c r="Q61" s="1"/>
      <c r="R61" s="73"/>
      <c r="S61" s="2"/>
      <c r="T61" s="2"/>
      <c r="U61" s="3"/>
      <c r="V61" s="3"/>
      <c r="W61" s="3"/>
      <c r="X61" s="76">
        <v>100</v>
      </c>
      <c r="Y61" s="76"/>
      <c r="Z61" s="3"/>
      <c r="AA61" s="3"/>
      <c r="AB61" s="3"/>
      <c r="AC61" s="3"/>
      <c r="AD61" s="3"/>
      <c r="AE61" s="4"/>
      <c r="AF61" s="4"/>
      <c r="AG61" s="4"/>
      <c r="AH61" s="5"/>
      <c r="AJ61" s="151" t="s">
        <v>17</v>
      </c>
      <c r="AK61" s="152"/>
      <c r="AL61" s="153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7"/>
      <c r="BC61" s="158">
        <v>11.875</v>
      </c>
      <c r="BD61" s="158"/>
      <c r="BE61" s="17" t="s">
        <v>79</v>
      </c>
      <c r="BF61" s="159"/>
      <c r="BG61" s="156"/>
      <c r="BH61" s="156"/>
      <c r="BI61" s="156"/>
      <c r="BJ61" s="156"/>
      <c r="BK61" s="156"/>
      <c r="BL61" s="157"/>
      <c r="BM61" s="154">
        <f>SUM(BM51:BN60)</f>
        <v>3.1848542549677821</v>
      </c>
      <c r="BN61" s="154"/>
      <c r="BO61" s="154">
        <f>SUM(BO51:BP60)</f>
        <v>18.083262459707065</v>
      </c>
      <c r="BP61" s="155"/>
    </row>
    <row r="62" spans="1:102" ht="16.5" thickTop="1" thickBot="1" x14ac:dyDescent="0.35">
      <c r="A62" s="24"/>
      <c r="B62" s="77" t="s">
        <v>23</v>
      </c>
      <c r="C62" s="78"/>
      <c r="D62" s="78"/>
      <c r="E62" s="78"/>
      <c r="F62" s="79"/>
      <c r="G62" s="80">
        <v>8.5000000000000006E-3</v>
      </c>
      <c r="H62" s="81"/>
      <c r="I62" s="86" t="s">
        <v>1</v>
      </c>
      <c r="J62" s="95"/>
      <c r="K62" s="93">
        <f>K61</f>
        <v>241.29999999999998</v>
      </c>
      <c r="L62" s="94"/>
      <c r="M62" s="6" t="s">
        <v>0</v>
      </c>
      <c r="N62" s="82">
        <f>G62*K62</f>
        <v>2.05105</v>
      </c>
      <c r="O62" s="83"/>
      <c r="P62" s="86" t="s">
        <v>69</v>
      </c>
      <c r="Q62" s="87"/>
      <c r="R62" s="74"/>
      <c r="S62" s="85" t="s">
        <v>19</v>
      </c>
      <c r="T62" s="85"/>
      <c r="U62" s="85"/>
      <c r="V62" s="85"/>
      <c r="W62" s="85"/>
      <c r="X62" s="7"/>
      <c r="Y62" s="7"/>
      <c r="Z62" s="85" t="s">
        <v>20</v>
      </c>
      <c r="AA62" s="85"/>
      <c r="AB62" s="85"/>
      <c r="AC62" s="85"/>
      <c r="AD62" s="85"/>
      <c r="AE62" s="7"/>
      <c r="AF62" s="7"/>
      <c r="AG62" s="7"/>
      <c r="AH62" s="8"/>
      <c r="AS62" s="45"/>
      <c r="AT62" s="45"/>
      <c r="AU62" s="45"/>
      <c r="BR62" s="112" t="s">
        <v>152</v>
      </c>
      <c r="BS62" s="113"/>
      <c r="BT62" s="113"/>
      <c r="BU62" s="113"/>
      <c r="BV62" s="118" t="s">
        <v>8</v>
      </c>
      <c r="BW62" s="119"/>
      <c r="BX62" s="119"/>
      <c r="BY62" s="119"/>
      <c r="BZ62" s="119"/>
      <c r="CA62" s="120" t="s">
        <v>88</v>
      </c>
      <c r="CB62" s="120"/>
      <c r="CC62" s="120"/>
      <c r="CD62" s="120"/>
      <c r="CE62" s="120"/>
      <c r="CF62" s="120"/>
      <c r="CG62" s="120"/>
      <c r="CH62" s="120"/>
      <c r="CI62" s="120"/>
      <c r="CJ62" s="121"/>
      <c r="CK62" s="122" t="s">
        <v>24</v>
      </c>
      <c r="CL62" s="122"/>
      <c r="CM62" s="122"/>
      <c r="CN62" s="122"/>
      <c r="CO62" s="122"/>
      <c r="CP62" s="122"/>
      <c r="CQ62" s="122"/>
      <c r="CR62" s="122"/>
      <c r="CS62" s="123"/>
      <c r="CT62" s="124"/>
      <c r="CU62" s="125"/>
      <c r="CV62" s="125"/>
      <c r="CW62" s="125"/>
      <c r="CX62" s="126"/>
    </row>
    <row r="63" spans="1:102" ht="15.75" thickBot="1" x14ac:dyDescent="0.25">
      <c r="A63" s="24"/>
      <c r="B63" s="143" t="s">
        <v>70</v>
      </c>
      <c r="C63" s="144"/>
      <c r="D63" s="144"/>
      <c r="E63" s="144"/>
      <c r="F63" s="145"/>
      <c r="G63" s="146">
        <v>28</v>
      </c>
      <c r="H63" s="147"/>
      <c r="I63" s="96" t="s">
        <v>4</v>
      </c>
      <c r="J63" s="97"/>
      <c r="K63" s="98">
        <v>5.6779999999999999</v>
      </c>
      <c r="L63" s="99"/>
      <c r="M63" s="9" t="s">
        <v>0</v>
      </c>
      <c r="N63" s="148">
        <f>G63/K63</f>
        <v>4.9313138429024308</v>
      </c>
      <c r="O63" s="149"/>
      <c r="P63" s="96" t="s">
        <v>71</v>
      </c>
      <c r="Q63" s="100"/>
      <c r="R63" s="74"/>
      <c r="S63" s="150" t="s">
        <v>72</v>
      </c>
      <c r="T63" s="84">
        <v>7.5</v>
      </c>
      <c r="U63" s="84"/>
      <c r="V63" s="84"/>
      <c r="W63" s="150" t="s">
        <v>73</v>
      </c>
      <c r="X63" s="169" t="s">
        <v>74</v>
      </c>
      <c r="Y63" s="169"/>
      <c r="Z63" s="54" t="s">
        <v>72</v>
      </c>
      <c r="AA63" s="84">
        <v>92.5</v>
      </c>
      <c r="AB63" s="84"/>
      <c r="AC63" s="84"/>
      <c r="AD63" s="54" t="s">
        <v>73</v>
      </c>
      <c r="AE63" s="169" t="s">
        <v>0</v>
      </c>
      <c r="AF63" s="165">
        <f>X61/((T63/T64)+(AA63/AA64))</f>
        <v>4.4614291584895209</v>
      </c>
      <c r="AG63" s="165"/>
      <c r="AH63" s="166"/>
      <c r="AJ63" s="112" t="s">
        <v>148</v>
      </c>
      <c r="AK63" s="113"/>
      <c r="AL63" s="113"/>
      <c r="AM63" s="113"/>
      <c r="AN63" s="118" t="s">
        <v>8</v>
      </c>
      <c r="AO63" s="119"/>
      <c r="AP63" s="119"/>
      <c r="AQ63" s="119"/>
      <c r="AR63" s="119"/>
      <c r="AS63" s="120" t="s">
        <v>111</v>
      </c>
      <c r="AT63" s="120"/>
      <c r="AU63" s="120"/>
      <c r="AV63" s="120"/>
      <c r="AW63" s="120"/>
      <c r="AX63" s="120"/>
      <c r="AY63" s="120"/>
      <c r="AZ63" s="120"/>
      <c r="BA63" s="120"/>
      <c r="BB63" s="121"/>
      <c r="BC63" s="122" t="s">
        <v>24</v>
      </c>
      <c r="BD63" s="122"/>
      <c r="BE63" s="122"/>
      <c r="BF63" s="122"/>
      <c r="BG63" s="122"/>
      <c r="BH63" s="122"/>
      <c r="BI63" s="122"/>
      <c r="BJ63" s="122"/>
      <c r="BK63" s="123"/>
      <c r="BL63" s="124">
        <v>3.08</v>
      </c>
      <c r="BM63" s="125"/>
      <c r="BN63" s="125"/>
      <c r="BO63" s="125"/>
      <c r="BP63" s="126"/>
      <c r="BR63" s="114"/>
      <c r="BS63" s="115"/>
      <c r="BT63" s="115"/>
      <c r="BU63" s="115"/>
      <c r="BV63" s="127" t="s">
        <v>67</v>
      </c>
      <c r="BW63" s="128"/>
      <c r="BX63" s="129" t="s">
        <v>95</v>
      </c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30"/>
      <c r="CK63" s="107" t="s">
        <v>68</v>
      </c>
      <c r="CL63" s="107"/>
      <c r="CM63" s="107"/>
      <c r="CN63" s="107"/>
      <c r="CO63" s="107"/>
      <c r="CP63" s="107"/>
      <c r="CQ63" s="107"/>
      <c r="CR63" s="107"/>
      <c r="CS63" s="108"/>
      <c r="CT63" s="131"/>
      <c r="CU63" s="132"/>
      <c r="CV63" s="132"/>
      <c r="CW63" s="132"/>
      <c r="CX63" s="133"/>
    </row>
    <row r="64" spans="1:102" ht="14.25" thickTop="1" x14ac:dyDescent="0.2">
      <c r="A64" s="24"/>
      <c r="B64" s="101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4"/>
      <c r="S64" s="150"/>
      <c r="T64" s="103">
        <f>N62</f>
        <v>2.05105</v>
      </c>
      <c r="U64" s="103"/>
      <c r="V64" s="103"/>
      <c r="W64" s="150"/>
      <c r="X64" s="169"/>
      <c r="Y64" s="169"/>
      <c r="Z64" s="54"/>
      <c r="AA64" s="103">
        <f>N63</f>
        <v>4.9313138429024308</v>
      </c>
      <c r="AB64" s="103"/>
      <c r="AC64" s="103"/>
      <c r="AD64" s="54"/>
      <c r="AE64" s="169"/>
      <c r="AF64" s="167" t="s">
        <v>18</v>
      </c>
      <c r="AG64" s="167"/>
      <c r="AH64" s="168"/>
      <c r="AJ64" s="114"/>
      <c r="AK64" s="115"/>
      <c r="AL64" s="115"/>
      <c r="AM64" s="115"/>
      <c r="AN64" s="127" t="s">
        <v>67</v>
      </c>
      <c r="AO64" s="128"/>
      <c r="AP64" s="129" t="s">
        <v>119</v>
      </c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30"/>
      <c r="BC64" s="107" t="s">
        <v>68</v>
      </c>
      <c r="BD64" s="107"/>
      <c r="BE64" s="107"/>
      <c r="BF64" s="107"/>
      <c r="BG64" s="107"/>
      <c r="BH64" s="107"/>
      <c r="BI64" s="107"/>
      <c r="BJ64" s="107"/>
      <c r="BK64" s="108"/>
      <c r="BL64" s="131">
        <f>BL63*5.678</f>
        <v>17.488240000000001</v>
      </c>
      <c r="BM64" s="132"/>
      <c r="BN64" s="132"/>
      <c r="BO64" s="132"/>
      <c r="BP64" s="133"/>
      <c r="BR64" s="114"/>
      <c r="BS64" s="115"/>
      <c r="BT64" s="115"/>
      <c r="BU64" s="115"/>
      <c r="BV64" s="105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106"/>
      <c r="CK64" s="107" t="s">
        <v>14</v>
      </c>
      <c r="CL64" s="107"/>
      <c r="CM64" s="107"/>
      <c r="CN64" s="107"/>
      <c r="CO64" s="107"/>
      <c r="CP64" s="107"/>
      <c r="CQ64" s="107"/>
      <c r="CR64" s="107"/>
      <c r="CS64" s="108"/>
      <c r="CT64" s="109" t="s">
        <v>80</v>
      </c>
      <c r="CU64" s="110"/>
      <c r="CV64" s="110"/>
      <c r="CW64" s="110"/>
      <c r="CX64" s="111"/>
    </row>
    <row r="65" spans="1:102" ht="14.25" thickBot="1" x14ac:dyDescent="0.25">
      <c r="A65" s="24"/>
      <c r="B65" s="102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1"/>
      <c r="T65" s="104" t="s">
        <v>75</v>
      </c>
      <c r="U65" s="104"/>
      <c r="V65" s="104"/>
      <c r="W65" s="1"/>
      <c r="X65" s="1"/>
      <c r="Y65" s="1"/>
      <c r="Z65" s="1"/>
      <c r="AA65" s="104" t="s">
        <v>76</v>
      </c>
      <c r="AB65" s="104"/>
      <c r="AC65" s="104"/>
      <c r="AD65" s="1"/>
      <c r="AE65" s="1"/>
      <c r="AF65" s="1"/>
      <c r="AG65" s="1"/>
      <c r="AH65" s="10"/>
      <c r="AJ65" s="114"/>
      <c r="AK65" s="115"/>
      <c r="AL65" s="115"/>
      <c r="AM65" s="115"/>
      <c r="AN65" s="105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106"/>
      <c r="BC65" s="107" t="s">
        <v>14</v>
      </c>
      <c r="BD65" s="107"/>
      <c r="BE65" s="107"/>
      <c r="BF65" s="107"/>
      <c r="BG65" s="107"/>
      <c r="BH65" s="107"/>
      <c r="BI65" s="107"/>
      <c r="BJ65" s="107"/>
      <c r="BK65" s="108"/>
      <c r="BL65" s="109" t="s">
        <v>80</v>
      </c>
      <c r="BM65" s="110"/>
      <c r="BN65" s="110"/>
      <c r="BO65" s="110"/>
      <c r="BP65" s="111"/>
      <c r="BR65" s="114"/>
      <c r="BS65" s="115"/>
      <c r="BT65" s="115"/>
      <c r="BU65" s="115"/>
      <c r="BV65" s="105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106"/>
      <c r="CK65" s="107" t="s">
        <v>15</v>
      </c>
      <c r="CL65" s="107"/>
      <c r="CM65" s="107"/>
      <c r="CN65" s="107"/>
      <c r="CO65" s="107"/>
      <c r="CP65" s="107"/>
      <c r="CQ65" s="107"/>
      <c r="CR65" s="107"/>
      <c r="CS65" s="108"/>
      <c r="CT65" s="109"/>
      <c r="CU65" s="110"/>
      <c r="CV65" s="110"/>
      <c r="CW65" s="110"/>
      <c r="CX65" s="111"/>
    </row>
    <row r="66" spans="1:102" ht="14.25" thickBot="1" x14ac:dyDescent="0.25">
      <c r="A66" s="24"/>
      <c r="B66" s="163" t="s">
        <v>22</v>
      </c>
      <c r="C66" s="67"/>
      <c r="D66" s="164"/>
      <c r="E66" s="11" t="s">
        <v>16</v>
      </c>
      <c r="F66" s="67" t="s">
        <v>9</v>
      </c>
      <c r="G66" s="67"/>
      <c r="H66" s="67"/>
      <c r="I66" s="67"/>
      <c r="J66" s="67"/>
      <c r="K66" s="67" t="s">
        <v>12</v>
      </c>
      <c r="L66" s="67"/>
      <c r="M66" s="67"/>
      <c r="N66" s="67"/>
      <c r="O66" s="67"/>
      <c r="P66" s="67"/>
      <c r="Q66" s="67"/>
      <c r="R66" s="67"/>
      <c r="S66" s="67"/>
      <c r="T66" s="67"/>
      <c r="U66" s="67" t="s">
        <v>2</v>
      </c>
      <c r="V66" s="67"/>
      <c r="W66" s="67"/>
      <c r="X66" s="141" t="s">
        <v>27</v>
      </c>
      <c r="Y66" s="142"/>
      <c r="Z66" s="67" t="s">
        <v>13</v>
      </c>
      <c r="AA66" s="67"/>
      <c r="AB66" s="67"/>
      <c r="AC66" s="67"/>
      <c r="AD66" s="67"/>
      <c r="AE66" s="67" t="s">
        <v>5</v>
      </c>
      <c r="AF66" s="67"/>
      <c r="AG66" s="67" t="s">
        <v>11</v>
      </c>
      <c r="AH66" s="164"/>
      <c r="AJ66" s="114"/>
      <c r="AK66" s="115"/>
      <c r="AL66" s="115"/>
      <c r="AM66" s="115"/>
      <c r="AN66" s="105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106"/>
      <c r="BC66" s="107" t="s">
        <v>15</v>
      </c>
      <c r="BD66" s="107"/>
      <c r="BE66" s="107"/>
      <c r="BF66" s="107"/>
      <c r="BG66" s="107"/>
      <c r="BH66" s="107"/>
      <c r="BI66" s="107"/>
      <c r="BJ66" s="107"/>
      <c r="BK66" s="108"/>
      <c r="BL66" s="109"/>
      <c r="BM66" s="110"/>
      <c r="BN66" s="110"/>
      <c r="BO66" s="110"/>
      <c r="BP66" s="111"/>
      <c r="BR66" s="114"/>
      <c r="BS66" s="115"/>
      <c r="BT66" s="115"/>
      <c r="BU66" s="115"/>
      <c r="BV66" s="105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106"/>
      <c r="CK66" s="107" t="s">
        <v>127</v>
      </c>
      <c r="CL66" s="107"/>
      <c r="CM66" s="107"/>
      <c r="CN66" s="107"/>
      <c r="CO66" s="107"/>
      <c r="CP66" s="107"/>
      <c r="CQ66" s="107"/>
      <c r="CR66" s="107"/>
      <c r="CS66" s="108"/>
      <c r="CT66" s="109"/>
      <c r="CU66" s="110"/>
      <c r="CV66" s="110"/>
      <c r="CW66" s="110"/>
      <c r="CX66" s="111"/>
    </row>
    <row r="67" spans="1:102" ht="14.25" thickBot="1" x14ac:dyDescent="0.25">
      <c r="A67" s="24"/>
      <c r="B67" s="55" t="s">
        <v>77</v>
      </c>
      <c r="C67" s="56"/>
      <c r="D67" s="57"/>
      <c r="E67" s="15">
        <v>1</v>
      </c>
      <c r="F67" s="64" t="s">
        <v>7</v>
      </c>
      <c r="G67" s="64"/>
      <c r="H67" s="64"/>
      <c r="I67" s="64"/>
      <c r="J67" s="64"/>
      <c r="K67" s="64" t="s">
        <v>34</v>
      </c>
      <c r="L67" s="64"/>
      <c r="M67" s="64"/>
      <c r="N67" s="64"/>
      <c r="O67" s="64"/>
      <c r="P67" s="64"/>
      <c r="Q67" s="64"/>
      <c r="R67" s="64"/>
      <c r="S67" s="64"/>
      <c r="T67" s="64"/>
      <c r="U67" s="65"/>
      <c r="V67" s="65"/>
      <c r="W67" s="12" t="s">
        <v>79</v>
      </c>
      <c r="X67" s="64"/>
      <c r="Y67" s="64"/>
      <c r="Z67" s="64"/>
      <c r="AA67" s="64"/>
      <c r="AB67" s="64"/>
      <c r="AC67" s="64"/>
      <c r="AD67" s="64"/>
      <c r="AE67" s="66">
        <v>0.16</v>
      </c>
      <c r="AF67" s="66"/>
      <c r="AG67" s="66">
        <f>AE67*5.678</f>
        <v>0.90847999999999995</v>
      </c>
      <c r="AH67" s="162"/>
      <c r="AJ67" s="114"/>
      <c r="AK67" s="115"/>
      <c r="AL67" s="115"/>
      <c r="AM67" s="115"/>
      <c r="AN67" s="10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106"/>
      <c r="BC67" s="107" t="s">
        <v>127</v>
      </c>
      <c r="BD67" s="107"/>
      <c r="BE67" s="107"/>
      <c r="BF67" s="107"/>
      <c r="BG67" s="107"/>
      <c r="BH67" s="107"/>
      <c r="BI67" s="107"/>
      <c r="BJ67" s="107"/>
      <c r="BK67" s="108"/>
      <c r="BL67" s="109"/>
      <c r="BM67" s="110"/>
      <c r="BN67" s="110"/>
      <c r="BO67" s="110"/>
      <c r="BP67" s="111"/>
      <c r="BR67" s="116"/>
      <c r="BS67" s="117"/>
      <c r="BT67" s="117"/>
      <c r="BU67" s="117"/>
      <c r="BV67" s="134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135"/>
      <c r="CK67" s="136" t="s">
        <v>126</v>
      </c>
      <c r="CL67" s="136"/>
      <c r="CM67" s="136"/>
      <c r="CN67" s="136"/>
      <c r="CO67" s="136"/>
      <c r="CP67" s="136"/>
      <c r="CQ67" s="136"/>
      <c r="CR67" s="136"/>
      <c r="CS67" s="137"/>
      <c r="CT67" s="138"/>
      <c r="CU67" s="139"/>
      <c r="CV67" s="139"/>
      <c r="CW67" s="139"/>
      <c r="CX67" s="140"/>
    </row>
    <row r="68" spans="1:102" ht="14.25" thickBot="1" x14ac:dyDescent="0.25">
      <c r="A68" s="24"/>
      <c r="B68" s="61"/>
      <c r="C68" s="62"/>
      <c r="D68" s="63"/>
      <c r="E68" s="30">
        <v>2</v>
      </c>
      <c r="F68" s="171" t="s">
        <v>33</v>
      </c>
      <c r="G68" s="171"/>
      <c r="H68" s="171"/>
      <c r="I68" s="171"/>
      <c r="J68" s="171"/>
      <c r="K68" s="171" t="s">
        <v>58</v>
      </c>
      <c r="L68" s="171"/>
      <c r="M68" s="171"/>
      <c r="N68" s="171"/>
      <c r="O68" s="171"/>
      <c r="P68" s="171"/>
      <c r="Q68" s="171"/>
      <c r="R68" s="171"/>
      <c r="S68" s="171"/>
      <c r="T68" s="171"/>
      <c r="U68" s="170">
        <v>0.75</v>
      </c>
      <c r="V68" s="170"/>
      <c r="W68" s="31" t="s">
        <v>79</v>
      </c>
      <c r="X68" s="171"/>
      <c r="Y68" s="171"/>
      <c r="Z68" s="171"/>
      <c r="AA68" s="171"/>
      <c r="AB68" s="171"/>
      <c r="AC68" s="171"/>
      <c r="AD68" s="171"/>
      <c r="AE68" s="172">
        <v>0.12</v>
      </c>
      <c r="AF68" s="172"/>
      <c r="AG68" s="172">
        <f>AE68*5.678</f>
        <v>0.68135999999999997</v>
      </c>
      <c r="AH68" s="173"/>
      <c r="AJ68" s="116"/>
      <c r="AK68" s="117"/>
      <c r="AL68" s="117"/>
      <c r="AM68" s="117"/>
      <c r="AN68" s="134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135"/>
      <c r="BC68" s="136" t="s">
        <v>126</v>
      </c>
      <c r="BD68" s="136"/>
      <c r="BE68" s="136"/>
      <c r="BF68" s="136"/>
      <c r="BG68" s="136"/>
      <c r="BH68" s="136"/>
      <c r="BI68" s="136"/>
      <c r="BJ68" s="136"/>
      <c r="BK68" s="137"/>
      <c r="BL68" s="138"/>
      <c r="BM68" s="139"/>
      <c r="BN68" s="139"/>
      <c r="BO68" s="139"/>
      <c r="BP68" s="140"/>
      <c r="BR68" s="163" t="s">
        <v>22</v>
      </c>
      <c r="BS68" s="67"/>
      <c r="BT68" s="164"/>
      <c r="BU68" s="11" t="s">
        <v>16</v>
      </c>
      <c r="BV68" s="67" t="s">
        <v>9</v>
      </c>
      <c r="BW68" s="67"/>
      <c r="BX68" s="67"/>
      <c r="BY68" s="67"/>
      <c r="BZ68" s="67"/>
      <c r="CA68" s="67" t="s">
        <v>12</v>
      </c>
      <c r="CB68" s="67"/>
      <c r="CC68" s="67"/>
      <c r="CD68" s="67"/>
      <c r="CE68" s="67"/>
      <c r="CF68" s="67"/>
      <c r="CG68" s="67"/>
      <c r="CH68" s="67"/>
      <c r="CI68" s="67"/>
      <c r="CJ68" s="67"/>
      <c r="CK68" s="67" t="s">
        <v>2</v>
      </c>
      <c r="CL68" s="67"/>
      <c r="CM68" s="67"/>
      <c r="CN68" s="141" t="s">
        <v>27</v>
      </c>
      <c r="CO68" s="142"/>
      <c r="CP68" s="67" t="s">
        <v>13</v>
      </c>
      <c r="CQ68" s="67"/>
      <c r="CR68" s="67"/>
      <c r="CS68" s="67"/>
      <c r="CT68" s="67"/>
      <c r="CU68" s="67" t="s">
        <v>5</v>
      </c>
      <c r="CV68" s="67"/>
      <c r="CW68" s="67" t="s">
        <v>11</v>
      </c>
      <c r="CX68" s="164"/>
    </row>
    <row r="69" spans="1:102" ht="14.25" thickBot="1" x14ac:dyDescent="0.25">
      <c r="A69" s="24"/>
      <c r="B69" s="55" t="s">
        <v>10</v>
      </c>
      <c r="C69" s="56"/>
      <c r="D69" s="57"/>
      <c r="E69" s="43">
        <v>3</v>
      </c>
      <c r="F69" s="64" t="s">
        <v>45</v>
      </c>
      <c r="G69" s="64"/>
      <c r="H69" s="64"/>
      <c r="I69" s="64"/>
      <c r="J69" s="64"/>
      <c r="K69" s="64" t="s">
        <v>59</v>
      </c>
      <c r="L69" s="64"/>
      <c r="M69" s="64"/>
      <c r="N69" s="64"/>
      <c r="O69" s="64"/>
      <c r="P69" s="64"/>
      <c r="Q69" s="64"/>
      <c r="R69" s="64"/>
      <c r="S69" s="64"/>
      <c r="T69" s="64"/>
      <c r="U69" s="65">
        <v>0.75</v>
      </c>
      <c r="V69" s="65"/>
      <c r="W69" s="12" t="s">
        <v>79</v>
      </c>
      <c r="X69" s="64"/>
      <c r="Y69" s="64"/>
      <c r="Z69" s="64"/>
      <c r="AA69" s="64"/>
      <c r="AB69" s="64"/>
      <c r="AC69" s="64"/>
      <c r="AD69" s="64"/>
      <c r="AE69" s="66">
        <v>0.16</v>
      </c>
      <c r="AF69" s="66"/>
      <c r="AG69" s="66">
        <f>AE69*5.678</f>
        <v>0.90847999999999995</v>
      </c>
      <c r="AH69" s="162"/>
      <c r="AJ69" s="68" t="s">
        <v>25</v>
      </c>
      <c r="AK69" s="69"/>
      <c r="AL69" s="69"/>
      <c r="AM69" s="69"/>
      <c r="AN69" s="70"/>
      <c r="AO69" s="71">
        <v>5.5</v>
      </c>
      <c r="AP69" s="72"/>
      <c r="AQ69" s="88" t="s">
        <v>21</v>
      </c>
      <c r="AR69" s="89"/>
      <c r="AS69" s="90">
        <f>AO69*25.4</f>
        <v>139.69999999999999</v>
      </c>
      <c r="AT69" s="91"/>
      <c r="AU69" s="88" t="s">
        <v>3</v>
      </c>
      <c r="AV69" s="92"/>
      <c r="AW69" s="1"/>
      <c r="AX69" s="1"/>
      <c r="AY69" s="1"/>
      <c r="AZ69" s="73"/>
      <c r="BA69" s="2"/>
      <c r="BB69" s="2"/>
      <c r="BC69" s="3"/>
      <c r="BD69" s="3"/>
      <c r="BE69" s="3"/>
      <c r="BF69" s="76">
        <v>100</v>
      </c>
      <c r="BG69" s="76"/>
      <c r="BH69" s="3"/>
      <c r="BI69" s="3"/>
      <c r="BJ69" s="3"/>
      <c r="BK69" s="3"/>
      <c r="BL69" s="3"/>
      <c r="BM69" s="4"/>
      <c r="BN69" s="4"/>
      <c r="BO69" s="4"/>
      <c r="BP69" s="5"/>
      <c r="BR69" s="55" t="s">
        <v>77</v>
      </c>
      <c r="BS69" s="56"/>
      <c r="BT69" s="57"/>
      <c r="BU69" s="41">
        <v>1</v>
      </c>
      <c r="BV69" s="49" t="s">
        <v>50</v>
      </c>
      <c r="BW69" s="49"/>
      <c r="BX69" s="49"/>
      <c r="BY69" s="49"/>
      <c r="BZ69" s="49"/>
      <c r="CA69" s="49" t="s">
        <v>90</v>
      </c>
      <c r="CB69" s="49"/>
      <c r="CC69" s="49"/>
      <c r="CD69" s="49"/>
      <c r="CE69" s="49"/>
      <c r="CF69" s="49"/>
      <c r="CG69" s="49"/>
      <c r="CH69" s="49"/>
      <c r="CI69" s="49"/>
      <c r="CJ69" s="49"/>
      <c r="CK69" s="50"/>
      <c r="CL69" s="50"/>
      <c r="CM69" s="13" t="s">
        <v>79</v>
      </c>
      <c r="CN69" s="49"/>
      <c r="CO69" s="49"/>
      <c r="CP69" s="49"/>
      <c r="CQ69" s="49"/>
      <c r="CR69" s="49"/>
      <c r="CS69" s="49"/>
      <c r="CT69" s="49"/>
      <c r="CU69" s="51"/>
      <c r="CV69" s="51"/>
      <c r="CW69" s="51"/>
      <c r="CX69" s="161"/>
    </row>
    <row r="70" spans="1:102" ht="16.5" thickTop="1" thickBot="1" x14ac:dyDescent="0.35">
      <c r="A70" s="24"/>
      <c r="B70" s="61"/>
      <c r="C70" s="62"/>
      <c r="D70" s="63"/>
      <c r="E70" s="41">
        <v>4</v>
      </c>
      <c r="F70" s="49" t="s">
        <v>60</v>
      </c>
      <c r="G70" s="49"/>
      <c r="H70" s="49"/>
      <c r="I70" s="49"/>
      <c r="J70" s="49"/>
      <c r="K70" s="52" t="s">
        <v>137</v>
      </c>
      <c r="L70" s="52"/>
      <c r="M70" s="52"/>
      <c r="N70" s="52"/>
      <c r="O70" s="52"/>
      <c r="P70" s="52"/>
      <c r="Q70" s="52"/>
      <c r="R70" s="52"/>
      <c r="S70" s="52"/>
      <c r="T70" s="52"/>
      <c r="U70" s="170">
        <v>14</v>
      </c>
      <c r="V70" s="170"/>
      <c r="W70" s="13" t="s">
        <v>79</v>
      </c>
      <c r="X70" s="49" t="s">
        <v>93</v>
      </c>
      <c r="Y70" s="49"/>
      <c r="Z70" s="49" t="s">
        <v>85</v>
      </c>
      <c r="AA70" s="49"/>
      <c r="AB70" s="49"/>
      <c r="AC70" s="49"/>
      <c r="AD70" s="49"/>
      <c r="AE70" s="51">
        <f>AF63</f>
        <v>4.4614291584895209</v>
      </c>
      <c r="AF70" s="51"/>
      <c r="AG70" s="51">
        <f>AE70*5.678</f>
        <v>25.331994761903498</v>
      </c>
      <c r="AH70" s="161"/>
      <c r="AJ70" s="77" t="s">
        <v>23</v>
      </c>
      <c r="AK70" s="78"/>
      <c r="AL70" s="78"/>
      <c r="AM70" s="78"/>
      <c r="AN70" s="79"/>
      <c r="AO70" s="80">
        <v>8.5000000000000006E-3</v>
      </c>
      <c r="AP70" s="81"/>
      <c r="AQ70" s="86" t="s">
        <v>1</v>
      </c>
      <c r="AR70" s="95"/>
      <c r="AS70" s="93">
        <f>AS69</f>
        <v>139.69999999999999</v>
      </c>
      <c r="AT70" s="94"/>
      <c r="AU70" s="6" t="s">
        <v>0</v>
      </c>
      <c r="AV70" s="82">
        <f>AO70*AS70</f>
        <v>1.1874499999999999</v>
      </c>
      <c r="AW70" s="83"/>
      <c r="AX70" s="86" t="s">
        <v>69</v>
      </c>
      <c r="AY70" s="87"/>
      <c r="AZ70" s="74"/>
      <c r="BA70" s="85" t="s">
        <v>19</v>
      </c>
      <c r="BB70" s="85"/>
      <c r="BC70" s="85"/>
      <c r="BD70" s="85"/>
      <c r="BE70" s="85"/>
      <c r="BF70" s="7"/>
      <c r="BG70" s="7"/>
      <c r="BH70" s="85" t="s">
        <v>20</v>
      </c>
      <c r="BI70" s="85"/>
      <c r="BJ70" s="85"/>
      <c r="BK70" s="85"/>
      <c r="BL70" s="85"/>
      <c r="BM70" s="7"/>
      <c r="BN70" s="7"/>
      <c r="BO70" s="7"/>
      <c r="BP70" s="8"/>
      <c r="BR70" s="61"/>
      <c r="BS70" s="62"/>
      <c r="BT70" s="63"/>
      <c r="BU70" s="41">
        <v>2</v>
      </c>
      <c r="BV70" s="49" t="s">
        <v>51</v>
      </c>
      <c r="BW70" s="49"/>
      <c r="BX70" s="49"/>
      <c r="BY70" s="49"/>
      <c r="BZ70" s="49"/>
      <c r="CA70" s="49" t="s">
        <v>66</v>
      </c>
      <c r="CB70" s="49"/>
      <c r="CC70" s="49"/>
      <c r="CD70" s="49"/>
      <c r="CE70" s="49"/>
      <c r="CF70" s="49"/>
      <c r="CG70" s="49"/>
      <c r="CH70" s="49"/>
      <c r="CI70" s="49"/>
      <c r="CJ70" s="49"/>
      <c r="CK70" s="50"/>
      <c r="CL70" s="50"/>
      <c r="CM70" s="13" t="s">
        <v>79</v>
      </c>
      <c r="CN70" s="49"/>
      <c r="CO70" s="49"/>
      <c r="CP70" s="49"/>
      <c r="CQ70" s="49"/>
      <c r="CR70" s="49"/>
      <c r="CS70" s="49"/>
      <c r="CT70" s="49"/>
      <c r="CU70" s="51"/>
      <c r="CV70" s="51"/>
      <c r="CW70" s="51"/>
      <c r="CX70" s="161"/>
    </row>
    <row r="71" spans="1:102" ht="15.75" thickBot="1" x14ac:dyDescent="0.25">
      <c r="A71" s="24"/>
      <c r="B71" s="55" t="s">
        <v>78</v>
      </c>
      <c r="C71" s="56"/>
      <c r="D71" s="57"/>
      <c r="E71" s="15">
        <v>5</v>
      </c>
      <c r="F71" s="64" t="s">
        <v>52</v>
      </c>
      <c r="G71" s="64"/>
      <c r="H71" s="64"/>
      <c r="I71" s="64"/>
      <c r="J71" s="64"/>
      <c r="K71" s="64" t="s">
        <v>54</v>
      </c>
      <c r="L71" s="64"/>
      <c r="M71" s="64"/>
      <c r="N71" s="64"/>
      <c r="O71" s="64"/>
      <c r="P71" s="64"/>
      <c r="Q71" s="64"/>
      <c r="R71" s="64"/>
      <c r="S71" s="64"/>
      <c r="T71" s="64"/>
      <c r="U71" s="65"/>
      <c r="V71" s="65"/>
      <c r="W71" s="12" t="s">
        <v>79</v>
      </c>
      <c r="X71" s="64"/>
      <c r="Y71" s="64"/>
      <c r="Z71" s="64"/>
      <c r="AA71" s="64"/>
      <c r="AB71" s="64"/>
      <c r="AC71" s="64"/>
      <c r="AD71" s="64"/>
      <c r="AE71" s="66"/>
      <c r="AF71" s="66"/>
      <c r="AG71" s="66"/>
      <c r="AH71" s="162"/>
      <c r="AJ71" s="143" t="s">
        <v>70</v>
      </c>
      <c r="AK71" s="144"/>
      <c r="AL71" s="144"/>
      <c r="AM71" s="144"/>
      <c r="AN71" s="145"/>
      <c r="AO71" s="146">
        <v>24</v>
      </c>
      <c r="AP71" s="147"/>
      <c r="AQ71" s="96" t="s">
        <v>4</v>
      </c>
      <c r="AR71" s="97"/>
      <c r="AS71" s="98">
        <v>5.6779999999999999</v>
      </c>
      <c r="AT71" s="99"/>
      <c r="AU71" s="9" t="s">
        <v>0</v>
      </c>
      <c r="AV71" s="148">
        <f>AO71/AS71</f>
        <v>4.2268404367735117</v>
      </c>
      <c r="AW71" s="149"/>
      <c r="AX71" s="96" t="s">
        <v>71</v>
      </c>
      <c r="AY71" s="100"/>
      <c r="AZ71" s="74"/>
      <c r="BA71" s="150" t="s">
        <v>72</v>
      </c>
      <c r="BB71" s="84">
        <v>23</v>
      </c>
      <c r="BC71" s="84"/>
      <c r="BD71" s="84"/>
      <c r="BE71" s="150" t="s">
        <v>73</v>
      </c>
      <c r="BF71" s="169" t="s">
        <v>74</v>
      </c>
      <c r="BG71" s="169"/>
      <c r="BH71" s="54" t="s">
        <v>72</v>
      </c>
      <c r="BI71" s="84">
        <v>77</v>
      </c>
      <c r="BJ71" s="84"/>
      <c r="BK71" s="84"/>
      <c r="BL71" s="54" t="s">
        <v>73</v>
      </c>
      <c r="BM71" s="169" t="s">
        <v>0</v>
      </c>
      <c r="BN71" s="165">
        <f>BF69/((BB71/BB72)+(BI71/BI72))</f>
        <v>2.6605542549677819</v>
      </c>
      <c r="BO71" s="165"/>
      <c r="BP71" s="166"/>
      <c r="BR71" s="55" t="s">
        <v>10</v>
      </c>
      <c r="BS71" s="56"/>
      <c r="BT71" s="57"/>
      <c r="BU71" s="43">
        <v>3</v>
      </c>
      <c r="BV71" s="64" t="s">
        <v>91</v>
      </c>
      <c r="BW71" s="64"/>
      <c r="BX71" s="64"/>
      <c r="BY71" s="64"/>
      <c r="BZ71" s="64"/>
      <c r="CA71" s="64" t="s">
        <v>120</v>
      </c>
      <c r="CB71" s="64"/>
      <c r="CC71" s="64"/>
      <c r="CD71" s="64"/>
      <c r="CE71" s="64"/>
      <c r="CF71" s="64"/>
      <c r="CG71" s="64"/>
      <c r="CH71" s="64"/>
      <c r="CI71" s="64"/>
      <c r="CJ71" s="64"/>
      <c r="CK71" s="65">
        <v>1.5</v>
      </c>
      <c r="CL71" s="65"/>
      <c r="CM71" s="12" t="s">
        <v>79</v>
      </c>
      <c r="CN71" s="64" t="s">
        <v>28</v>
      </c>
      <c r="CO71" s="64"/>
      <c r="CP71" s="64"/>
      <c r="CQ71" s="64"/>
      <c r="CR71" s="64"/>
      <c r="CS71" s="64"/>
      <c r="CT71" s="64"/>
      <c r="CU71" s="66"/>
      <c r="CV71" s="66"/>
      <c r="CW71" s="66"/>
      <c r="CX71" s="162"/>
    </row>
    <row r="72" spans="1:102" ht="15" thickTop="1" thickBot="1" x14ac:dyDescent="0.25">
      <c r="A72" s="24"/>
      <c r="B72" s="58"/>
      <c r="C72" s="59"/>
      <c r="D72" s="60"/>
      <c r="E72" s="41">
        <v>6</v>
      </c>
      <c r="F72" s="49" t="s">
        <v>53</v>
      </c>
      <c r="G72" s="49"/>
      <c r="H72" s="49"/>
      <c r="I72" s="49"/>
      <c r="J72" s="49"/>
      <c r="K72" s="49" t="s">
        <v>30</v>
      </c>
      <c r="L72" s="49"/>
      <c r="M72" s="49"/>
      <c r="N72" s="49"/>
      <c r="O72" s="49"/>
      <c r="P72" s="49"/>
      <c r="Q72" s="49"/>
      <c r="R72" s="49"/>
      <c r="S72" s="49"/>
      <c r="T72" s="49"/>
      <c r="U72" s="50">
        <v>0.625</v>
      </c>
      <c r="V72" s="50"/>
      <c r="W72" s="13" t="s">
        <v>79</v>
      </c>
      <c r="X72" s="49"/>
      <c r="Y72" s="49"/>
      <c r="Z72" s="49"/>
      <c r="AA72" s="49"/>
      <c r="AB72" s="49"/>
      <c r="AC72" s="49"/>
      <c r="AD72" s="49"/>
      <c r="AE72" s="51">
        <v>0.1</v>
      </c>
      <c r="AF72" s="51"/>
      <c r="AG72" s="51">
        <f>AE72*5.678</f>
        <v>0.56779999999999997</v>
      </c>
      <c r="AH72" s="161"/>
      <c r="AJ72" s="101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4"/>
      <c r="BA72" s="150"/>
      <c r="BB72" s="103">
        <f>AV70</f>
        <v>1.1874499999999999</v>
      </c>
      <c r="BC72" s="103"/>
      <c r="BD72" s="103"/>
      <c r="BE72" s="150"/>
      <c r="BF72" s="169"/>
      <c r="BG72" s="169"/>
      <c r="BH72" s="54"/>
      <c r="BI72" s="103">
        <f>AV71</f>
        <v>4.2268404367735117</v>
      </c>
      <c r="BJ72" s="103"/>
      <c r="BK72" s="103"/>
      <c r="BL72" s="54"/>
      <c r="BM72" s="169"/>
      <c r="BN72" s="167" t="s">
        <v>18</v>
      </c>
      <c r="BO72" s="167"/>
      <c r="BP72" s="168"/>
      <c r="BR72" s="61"/>
      <c r="BS72" s="62"/>
      <c r="BT72" s="63"/>
      <c r="BU72" s="41">
        <v>4</v>
      </c>
      <c r="BV72" s="49" t="s">
        <v>61</v>
      </c>
      <c r="BW72" s="49"/>
      <c r="BX72" s="49"/>
      <c r="BY72" s="49"/>
      <c r="BZ72" s="49"/>
      <c r="CA72" s="49" t="s">
        <v>62</v>
      </c>
      <c r="CB72" s="49"/>
      <c r="CC72" s="49"/>
      <c r="CD72" s="49"/>
      <c r="CE72" s="49"/>
      <c r="CF72" s="49"/>
      <c r="CG72" s="49"/>
      <c r="CH72" s="49"/>
      <c r="CI72" s="49"/>
      <c r="CJ72" s="49"/>
      <c r="CK72" s="50"/>
      <c r="CL72" s="50"/>
      <c r="CM72" s="13" t="s">
        <v>79</v>
      </c>
      <c r="CN72" s="49" t="s">
        <v>28</v>
      </c>
      <c r="CO72" s="49"/>
      <c r="CP72" s="49"/>
      <c r="CQ72" s="49"/>
      <c r="CR72" s="49"/>
      <c r="CS72" s="49"/>
      <c r="CT72" s="49"/>
      <c r="CU72" s="51"/>
      <c r="CV72" s="51"/>
      <c r="CW72" s="51"/>
      <c r="CX72" s="161"/>
    </row>
    <row r="73" spans="1:102" ht="14.25" thickBot="1" x14ac:dyDescent="0.25">
      <c r="A73" s="24"/>
      <c r="B73" s="58"/>
      <c r="C73" s="59"/>
      <c r="D73" s="60"/>
      <c r="E73" s="41">
        <v>7</v>
      </c>
      <c r="F73" s="49" t="s">
        <v>32</v>
      </c>
      <c r="G73" s="49"/>
      <c r="H73" s="49"/>
      <c r="I73" s="49"/>
      <c r="J73" s="49"/>
      <c r="K73" s="49" t="s">
        <v>31</v>
      </c>
      <c r="L73" s="49"/>
      <c r="M73" s="49"/>
      <c r="N73" s="49"/>
      <c r="O73" s="49"/>
      <c r="P73" s="49"/>
      <c r="Q73" s="49"/>
      <c r="R73" s="49"/>
      <c r="S73" s="49"/>
      <c r="T73" s="49"/>
      <c r="U73" s="50"/>
      <c r="V73" s="50"/>
      <c r="W73" s="13" t="s">
        <v>79</v>
      </c>
      <c r="X73" s="49"/>
      <c r="Y73" s="49"/>
      <c r="Z73" s="49"/>
      <c r="AA73" s="49"/>
      <c r="AB73" s="49"/>
      <c r="AC73" s="49"/>
      <c r="AD73" s="49"/>
      <c r="AE73" s="51"/>
      <c r="AF73" s="51"/>
      <c r="AG73" s="51"/>
      <c r="AH73" s="161"/>
      <c r="AJ73" s="102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1"/>
      <c r="BB73" s="104" t="s">
        <v>75</v>
      </c>
      <c r="BC73" s="104"/>
      <c r="BD73" s="104"/>
      <c r="BE73" s="1"/>
      <c r="BF73" s="1"/>
      <c r="BG73" s="1"/>
      <c r="BH73" s="1"/>
      <c r="BI73" s="104" t="s">
        <v>76</v>
      </c>
      <c r="BJ73" s="104"/>
      <c r="BK73" s="104"/>
      <c r="BL73" s="1"/>
      <c r="BM73" s="1"/>
      <c r="BN73" s="1"/>
      <c r="BO73" s="1"/>
      <c r="BP73" s="10"/>
      <c r="BR73" s="151" t="s">
        <v>78</v>
      </c>
      <c r="BS73" s="152"/>
      <c r="BT73" s="153"/>
      <c r="BU73" s="18">
        <v>5</v>
      </c>
      <c r="BV73" s="206" t="s">
        <v>48</v>
      </c>
      <c r="BW73" s="207"/>
      <c r="BX73" s="207"/>
      <c r="BY73" s="207"/>
      <c r="BZ73" s="208"/>
      <c r="CA73" s="206" t="s">
        <v>49</v>
      </c>
      <c r="CB73" s="207"/>
      <c r="CC73" s="207"/>
      <c r="CD73" s="207"/>
      <c r="CE73" s="207"/>
      <c r="CF73" s="207"/>
      <c r="CG73" s="207"/>
      <c r="CH73" s="207"/>
      <c r="CI73" s="207"/>
      <c r="CJ73" s="208"/>
      <c r="CK73" s="209"/>
      <c r="CL73" s="210"/>
      <c r="CM73" s="19" t="s">
        <v>79</v>
      </c>
      <c r="CN73" s="206"/>
      <c r="CO73" s="208"/>
      <c r="CP73" s="206"/>
      <c r="CQ73" s="207"/>
      <c r="CR73" s="207"/>
      <c r="CS73" s="207"/>
      <c r="CT73" s="208"/>
      <c r="CU73" s="211"/>
      <c r="CV73" s="212"/>
      <c r="CW73" s="211"/>
      <c r="CX73" s="213"/>
    </row>
    <row r="74" spans="1:102" ht="14.25" thickBot="1" x14ac:dyDescent="0.25">
      <c r="A74" s="24"/>
      <c r="B74" s="61"/>
      <c r="C74" s="62"/>
      <c r="D74" s="63"/>
      <c r="E74" s="41">
        <v>8</v>
      </c>
      <c r="F74" s="49" t="s">
        <v>6</v>
      </c>
      <c r="G74" s="49"/>
      <c r="H74" s="49"/>
      <c r="I74" s="49"/>
      <c r="J74" s="49"/>
      <c r="K74" s="49" t="s">
        <v>34</v>
      </c>
      <c r="L74" s="49"/>
      <c r="M74" s="49"/>
      <c r="N74" s="49"/>
      <c r="O74" s="49"/>
      <c r="P74" s="49"/>
      <c r="Q74" s="49"/>
      <c r="R74" s="49"/>
      <c r="S74" s="49"/>
      <c r="T74" s="49"/>
      <c r="U74" s="50"/>
      <c r="V74" s="50"/>
      <c r="W74" s="13" t="s">
        <v>79</v>
      </c>
      <c r="X74" s="49"/>
      <c r="Y74" s="49"/>
      <c r="Z74" s="49"/>
      <c r="AA74" s="49"/>
      <c r="AB74" s="49"/>
      <c r="AC74" s="49"/>
      <c r="AD74" s="49"/>
      <c r="AE74" s="51">
        <v>0.03</v>
      </c>
      <c r="AF74" s="51"/>
      <c r="AG74" s="51">
        <f>AE74*5.678</f>
        <v>0.17033999999999999</v>
      </c>
      <c r="AH74" s="161"/>
      <c r="AJ74" s="163" t="s">
        <v>22</v>
      </c>
      <c r="AK74" s="67"/>
      <c r="AL74" s="164"/>
      <c r="AM74" s="33" t="s">
        <v>16</v>
      </c>
      <c r="AN74" s="201" t="s">
        <v>9</v>
      </c>
      <c r="AO74" s="201"/>
      <c r="AP74" s="201"/>
      <c r="AQ74" s="201"/>
      <c r="AR74" s="201"/>
      <c r="AS74" s="201" t="s">
        <v>12</v>
      </c>
      <c r="AT74" s="201"/>
      <c r="AU74" s="201"/>
      <c r="AV74" s="201"/>
      <c r="AW74" s="201"/>
      <c r="AX74" s="201"/>
      <c r="AY74" s="201"/>
      <c r="AZ74" s="201"/>
      <c r="BA74" s="201"/>
      <c r="BB74" s="201"/>
      <c r="BC74" s="201" t="s">
        <v>2</v>
      </c>
      <c r="BD74" s="201"/>
      <c r="BE74" s="201"/>
      <c r="BF74" s="202" t="s">
        <v>27</v>
      </c>
      <c r="BG74" s="203"/>
      <c r="BH74" s="201" t="s">
        <v>13</v>
      </c>
      <c r="BI74" s="201"/>
      <c r="BJ74" s="201"/>
      <c r="BK74" s="201"/>
      <c r="BL74" s="201"/>
      <c r="BM74" s="201" t="s">
        <v>5</v>
      </c>
      <c r="BN74" s="201"/>
      <c r="BO74" s="201" t="s">
        <v>11</v>
      </c>
      <c r="BP74" s="204"/>
    </row>
    <row r="75" spans="1:102" ht="14.25" thickBot="1" x14ac:dyDescent="0.25">
      <c r="A75" s="24"/>
      <c r="B75" s="151" t="s">
        <v>17</v>
      </c>
      <c r="C75" s="152"/>
      <c r="D75" s="153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7"/>
      <c r="U75" s="158">
        <f>SUM(U67:V74)</f>
        <v>16.125</v>
      </c>
      <c r="V75" s="158"/>
      <c r="W75" s="17" t="s">
        <v>79</v>
      </c>
      <c r="X75" s="159"/>
      <c r="Y75" s="156"/>
      <c r="Z75" s="156"/>
      <c r="AA75" s="156"/>
      <c r="AB75" s="156"/>
      <c r="AC75" s="156"/>
      <c r="AD75" s="157"/>
      <c r="AE75" s="154">
        <f>SUM(AE67:AF74)</f>
        <v>5.0314291584895212</v>
      </c>
      <c r="AF75" s="154"/>
      <c r="AG75" s="154">
        <f>SUM(AG67:AH74)</f>
        <v>28.568454761903496</v>
      </c>
      <c r="AH75" s="155"/>
      <c r="AJ75" s="55" t="s">
        <v>6</v>
      </c>
      <c r="AK75" s="56"/>
      <c r="AL75" s="57"/>
      <c r="AM75" s="15">
        <v>1</v>
      </c>
      <c r="AN75" s="64" t="s">
        <v>6</v>
      </c>
      <c r="AO75" s="64"/>
      <c r="AP75" s="64"/>
      <c r="AQ75" s="64"/>
      <c r="AR75" s="64"/>
      <c r="AS75" s="64" t="s">
        <v>34</v>
      </c>
      <c r="AT75" s="64"/>
      <c r="AU75" s="64"/>
      <c r="AV75" s="64"/>
      <c r="AW75" s="64"/>
      <c r="AX75" s="64"/>
      <c r="AY75" s="64"/>
      <c r="AZ75" s="64"/>
      <c r="BA75" s="64"/>
      <c r="BB75" s="64"/>
      <c r="BC75" s="187"/>
      <c r="BD75" s="187"/>
      <c r="BE75" s="12" t="s">
        <v>79</v>
      </c>
      <c r="BF75" s="64"/>
      <c r="BG75" s="64"/>
      <c r="BH75" s="64"/>
      <c r="BI75" s="64"/>
      <c r="BJ75" s="64"/>
      <c r="BK75" s="64"/>
      <c r="BL75" s="64"/>
      <c r="BM75" s="66">
        <v>0.03</v>
      </c>
      <c r="BN75" s="66"/>
      <c r="BO75" s="66">
        <f>BM75*5.678</f>
        <v>0.17033999999999999</v>
      </c>
      <c r="BP75" s="162"/>
      <c r="BR75" s="112" t="s">
        <v>153</v>
      </c>
      <c r="BS75" s="113"/>
      <c r="BT75" s="113"/>
      <c r="BU75" s="113"/>
      <c r="BV75" s="118" t="s">
        <v>8</v>
      </c>
      <c r="BW75" s="119"/>
      <c r="BX75" s="119"/>
      <c r="BY75" s="119"/>
      <c r="BZ75" s="119"/>
      <c r="CA75" s="120" t="s">
        <v>116</v>
      </c>
      <c r="CB75" s="120"/>
      <c r="CC75" s="120"/>
      <c r="CD75" s="120"/>
      <c r="CE75" s="120"/>
      <c r="CF75" s="120"/>
      <c r="CG75" s="120"/>
      <c r="CH75" s="120"/>
      <c r="CI75" s="120"/>
      <c r="CJ75" s="121"/>
      <c r="CK75" s="122" t="s">
        <v>24</v>
      </c>
      <c r="CL75" s="122"/>
      <c r="CM75" s="122"/>
      <c r="CN75" s="122"/>
      <c r="CO75" s="122"/>
      <c r="CP75" s="122"/>
      <c r="CQ75" s="122"/>
      <c r="CR75" s="122"/>
      <c r="CS75" s="123"/>
      <c r="CT75" s="124"/>
      <c r="CU75" s="125"/>
      <c r="CV75" s="125"/>
      <c r="CW75" s="125"/>
      <c r="CX75" s="126"/>
    </row>
    <row r="76" spans="1:102" ht="14.25" thickBot="1" x14ac:dyDescent="0.25">
      <c r="A76" s="24"/>
      <c r="AJ76" s="58"/>
      <c r="AK76" s="59"/>
      <c r="AL76" s="60"/>
      <c r="AM76" s="41">
        <v>2</v>
      </c>
      <c r="AN76" s="49" t="s">
        <v>32</v>
      </c>
      <c r="AO76" s="49"/>
      <c r="AP76" s="49"/>
      <c r="AQ76" s="49"/>
      <c r="AR76" s="49"/>
      <c r="AS76" s="49" t="s">
        <v>31</v>
      </c>
      <c r="AT76" s="49"/>
      <c r="AU76" s="49"/>
      <c r="AV76" s="49"/>
      <c r="AW76" s="49"/>
      <c r="AX76" s="49"/>
      <c r="AY76" s="49"/>
      <c r="AZ76" s="49"/>
      <c r="BA76" s="49"/>
      <c r="BB76" s="49"/>
      <c r="BC76" s="50"/>
      <c r="BD76" s="50"/>
      <c r="BE76" s="13" t="s">
        <v>79</v>
      </c>
      <c r="BF76" s="49"/>
      <c r="BG76" s="49"/>
      <c r="BH76" s="49"/>
      <c r="BI76" s="49"/>
      <c r="BJ76" s="49"/>
      <c r="BK76" s="49"/>
      <c r="BL76" s="49"/>
      <c r="BM76" s="51"/>
      <c r="BN76" s="51"/>
      <c r="BO76" s="51"/>
      <c r="BP76" s="161"/>
      <c r="BR76" s="114"/>
      <c r="BS76" s="115"/>
      <c r="BT76" s="115"/>
      <c r="BU76" s="115"/>
      <c r="BV76" s="127" t="s">
        <v>67</v>
      </c>
      <c r="BW76" s="128"/>
      <c r="BX76" s="129" t="s">
        <v>96</v>
      </c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30"/>
      <c r="CK76" s="107" t="s">
        <v>68</v>
      </c>
      <c r="CL76" s="107"/>
      <c r="CM76" s="107"/>
      <c r="CN76" s="107"/>
      <c r="CO76" s="107"/>
      <c r="CP76" s="107"/>
      <c r="CQ76" s="107"/>
      <c r="CR76" s="107"/>
      <c r="CS76" s="108"/>
      <c r="CT76" s="131"/>
      <c r="CU76" s="132"/>
      <c r="CV76" s="132"/>
      <c r="CW76" s="132"/>
      <c r="CX76" s="133"/>
    </row>
    <row r="77" spans="1:102" ht="14.25" thickBot="1" x14ac:dyDescent="0.25">
      <c r="A77" s="24"/>
      <c r="B77" s="112" t="s">
        <v>144</v>
      </c>
      <c r="C77" s="113"/>
      <c r="D77" s="113"/>
      <c r="E77" s="113"/>
      <c r="F77" s="118" t="s">
        <v>8</v>
      </c>
      <c r="G77" s="119"/>
      <c r="H77" s="119"/>
      <c r="I77" s="119"/>
      <c r="J77" s="119"/>
      <c r="K77" s="120" t="s">
        <v>135</v>
      </c>
      <c r="L77" s="120"/>
      <c r="M77" s="120"/>
      <c r="N77" s="120"/>
      <c r="O77" s="120"/>
      <c r="P77" s="120"/>
      <c r="Q77" s="120"/>
      <c r="R77" s="120"/>
      <c r="S77" s="120"/>
      <c r="T77" s="121"/>
      <c r="U77" s="122" t="s">
        <v>24</v>
      </c>
      <c r="V77" s="122"/>
      <c r="W77" s="122"/>
      <c r="X77" s="122"/>
      <c r="Y77" s="122"/>
      <c r="Z77" s="122"/>
      <c r="AA77" s="122"/>
      <c r="AB77" s="122"/>
      <c r="AC77" s="123"/>
      <c r="AD77" s="124">
        <v>4.67</v>
      </c>
      <c r="AE77" s="125"/>
      <c r="AF77" s="125"/>
      <c r="AG77" s="125"/>
      <c r="AH77" s="126"/>
      <c r="AJ77" s="58"/>
      <c r="AK77" s="59"/>
      <c r="AL77" s="60"/>
      <c r="AM77" s="41">
        <v>3</v>
      </c>
      <c r="AN77" s="49" t="s">
        <v>29</v>
      </c>
      <c r="AO77" s="49"/>
      <c r="AP77" s="49"/>
      <c r="AQ77" s="49"/>
      <c r="AR77" s="49"/>
      <c r="AS77" s="49" t="s">
        <v>30</v>
      </c>
      <c r="AT77" s="49"/>
      <c r="AU77" s="49"/>
      <c r="AV77" s="49"/>
      <c r="AW77" s="49"/>
      <c r="AX77" s="49"/>
      <c r="AY77" s="49"/>
      <c r="AZ77" s="49"/>
      <c r="BA77" s="49"/>
      <c r="BB77" s="49"/>
      <c r="BC77" s="50">
        <v>0.5</v>
      </c>
      <c r="BD77" s="50"/>
      <c r="BE77" s="13" t="s">
        <v>79</v>
      </c>
      <c r="BF77" s="49"/>
      <c r="BG77" s="49"/>
      <c r="BH77" s="49"/>
      <c r="BI77" s="49"/>
      <c r="BJ77" s="49"/>
      <c r="BK77" s="49"/>
      <c r="BL77" s="49"/>
      <c r="BM77" s="51">
        <v>7.9299999999999995E-2</v>
      </c>
      <c r="BN77" s="51"/>
      <c r="BO77" s="51">
        <f>BM77*5.678</f>
        <v>0.45026539999999998</v>
      </c>
      <c r="BP77" s="161"/>
      <c r="BR77" s="114"/>
      <c r="BS77" s="115"/>
      <c r="BT77" s="115"/>
      <c r="BU77" s="115"/>
      <c r="BV77" s="105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106"/>
      <c r="CK77" s="107" t="s">
        <v>14</v>
      </c>
      <c r="CL77" s="107"/>
      <c r="CM77" s="107"/>
      <c r="CN77" s="107"/>
      <c r="CO77" s="107"/>
      <c r="CP77" s="107"/>
      <c r="CQ77" s="107"/>
      <c r="CR77" s="107"/>
      <c r="CS77" s="108"/>
      <c r="CT77" s="109" t="s">
        <v>80</v>
      </c>
      <c r="CU77" s="110"/>
      <c r="CV77" s="110"/>
      <c r="CW77" s="110"/>
      <c r="CX77" s="111"/>
    </row>
    <row r="78" spans="1:102" ht="15" thickBot="1" x14ac:dyDescent="0.25">
      <c r="A78" s="24"/>
      <c r="B78" s="114"/>
      <c r="C78" s="115"/>
      <c r="D78" s="115"/>
      <c r="E78" s="115"/>
      <c r="F78" s="127" t="s">
        <v>67</v>
      </c>
      <c r="G78" s="128"/>
      <c r="H78" s="129" t="s">
        <v>109</v>
      </c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30"/>
      <c r="U78" s="107" t="s">
        <v>68</v>
      </c>
      <c r="V78" s="107"/>
      <c r="W78" s="107"/>
      <c r="X78" s="107"/>
      <c r="Y78" s="107"/>
      <c r="Z78" s="107"/>
      <c r="AA78" s="107"/>
      <c r="AB78" s="107"/>
      <c r="AC78" s="108"/>
      <c r="AD78" s="131">
        <f>AD77*5.678</f>
        <v>26.516259999999999</v>
      </c>
      <c r="AE78" s="132"/>
      <c r="AF78" s="132"/>
      <c r="AG78" s="132"/>
      <c r="AH78" s="133"/>
      <c r="AJ78" s="61"/>
      <c r="AK78" s="62"/>
      <c r="AL78" s="63"/>
      <c r="AM78" s="42">
        <v>4</v>
      </c>
      <c r="AN78" s="205" t="s">
        <v>41</v>
      </c>
      <c r="AO78" s="205"/>
      <c r="AP78" s="205"/>
      <c r="AQ78" s="205"/>
      <c r="AR78" s="205"/>
      <c r="AS78" s="52" t="s">
        <v>42</v>
      </c>
      <c r="AT78" s="52"/>
      <c r="AU78" s="52"/>
      <c r="AV78" s="52"/>
      <c r="AW78" s="52"/>
      <c r="AX78" s="52"/>
      <c r="AY78" s="52"/>
      <c r="AZ78" s="52"/>
      <c r="BA78" s="52"/>
      <c r="BB78" s="52"/>
      <c r="BC78" s="177"/>
      <c r="BD78" s="177"/>
      <c r="BE78" s="14" t="s">
        <v>79</v>
      </c>
      <c r="BF78" s="52"/>
      <c r="BG78" s="52"/>
      <c r="BH78" s="52"/>
      <c r="BI78" s="52"/>
      <c r="BJ78" s="52"/>
      <c r="BK78" s="52"/>
      <c r="BL78" s="52"/>
      <c r="BM78" s="53"/>
      <c r="BN78" s="53"/>
      <c r="BO78" s="53"/>
      <c r="BP78" s="160"/>
      <c r="BR78" s="114"/>
      <c r="BS78" s="115"/>
      <c r="BT78" s="115"/>
      <c r="BU78" s="115"/>
      <c r="BV78" s="105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106"/>
      <c r="CK78" s="107" t="s">
        <v>15</v>
      </c>
      <c r="CL78" s="107"/>
      <c r="CM78" s="107"/>
      <c r="CN78" s="107"/>
      <c r="CO78" s="107"/>
      <c r="CP78" s="107"/>
      <c r="CQ78" s="107"/>
      <c r="CR78" s="107"/>
      <c r="CS78" s="108"/>
      <c r="CT78" s="109"/>
      <c r="CU78" s="110"/>
      <c r="CV78" s="110"/>
      <c r="CW78" s="110"/>
      <c r="CX78" s="111"/>
    </row>
    <row r="79" spans="1:102" x14ac:dyDescent="0.2">
      <c r="A79" s="24"/>
      <c r="B79" s="114"/>
      <c r="C79" s="115"/>
      <c r="D79" s="115"/>
      <c r="E79" s="115"/>
      <c r="F79" s="105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106"/>
      <c r="U79" s="107" t="s">
        <v>14</v>
      </c>
      <c r="V79" s="107"/>
      <c r="W79" s="107"/>
      <c r="X79" s="107"/>
      <c r="Y79" s="107"/>
      <c r="Z79" s="107"/>
      <c r="AA79" s="107"/>
      <c r="AB79" s="107"/>
      <c r="AC79" s="108"/>
      <c r="AD79" s="109" t="s">
        <v>80</v>
      </c>
      <c r="AE79" s="110"/>
      <c r="AF79" s="110"/>
      <c r="AG79" s="110"/>
      <c r="AH79" s="111"/>
      <c r="AJ79" s="55" t="s">
        <v>10</v>
      </c>
      <c r="AK79" s="56"/>
      <c r="AL79" s="57"/>
      <c r="AM79" s="32">
        <v>5</v>
      </c>
      <c r="AN79" s="129" t="s">
        <v>45</v>
      </c>
      <c r="AO79" s="129"/>
      <c r="AP79" s="129"/>
      <c r="AQ79" s="129"/>
      <c r="AR79" s="129"/>
      <c r="AS79" s="129" t="s">
        <v>46</v>
      </c>
      <c r="AT79" s="129"/>
      <c r="AU79" s="129"/>
      <c r="AV79" s="129"/>
      <c r="AW79" s="129"/>
      <c r="AX79" s="129"/>
      <c r="AY79" s="129"/>
      <c r="AZ79" s="129"/>
      <c r="BA79" s="129"/>
      <c r="BB79" s="129"/>
      <c r="BC79" s="192">
        <v>0.5</v>
      </c>
      <c r="BD79" s="192"/>
      <c r="BE79" s="16" t="s">
        <v>79</v>
      </c>
      <c r="BF79" s="129"/>
      <c r="BG79" s="129"/>
      <c r="BH79" s="129"/>
      <c r="BI79" s="129"/>
      <c r="BJ79" s="129"/>
      <c r="BK79" s="129"/>
      <c r="BL79" s="129"/>
      <c r="BM79" s="193">
        <v>0.109</v>
      </c>
      <c r="BN79" s="193"/>
      <c r="BO79" s="193">
        <f>BM79*5.678</f>
        <v>0.61890199999999995</v>
      </c>
      <c r="BP79" s="194"/>
      <c r="BR79" s="114"/>
      <c r="BS79" s="115"/>
      <c r="BT79" s="115"/>
      <c r="BU79" s="115"/>
      <c r="BV79" s="105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106"/>
      <c r="CK79" s="107" t="s">
        <v>127</v>
      </c>
      <c r="CL79" s="107"/>
      <c r="CM79" s="107"/>
      <c r="CN79" s="107"/>
      <c r="CO79" s="107"/>
      <c r="CP79" s="107"/>
      <c r="CQ79" s="107"/>
      <c r="CR79" s="107"/>
      <c r="CS79" s="108"/>
      <c r="CT79" s="109"/>
      <c r="CU79" s="110"/>
      <c r="CV79" s="110"/>
      <c r="CW79" s="110"/>
      <c r="CX79" s="111"/>
    </row>
    <row r="80" spans="1:102" ht="14.25" thickBot="1" x14ac:dyDescent="0.25">
      <c r="A80" s="24"/>
      <c r="B80" s="114"/>
      <c r="C80" s="115"/>
      <c r="D80" s="115"/>
      <c r="E80" s="115"/>
      <c r="F80" s="105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106"/>
      <c r="U80" s="107" t="s">
        <v>15</v>
      </c>
      <c r="V80" s="107"/>
      <c r="W80" s="107"/>
      <c r="X80" s="107"/>
      <c r="Y80" s="107"/>
      <c r="Z80" s="107"/>
      <c r="AA80" s="107"/>
      <c r="AB80" s="107"/>
      <c r="AC80" s="108"/>
      <c r="AD80" s="109"/>
      <c r="AE80" s="110"/>
      <c r="AF80" s="110"/>
      <c r="AG80" s="110"/>
      <c r="AH80" s="111"/>
      <c r="AJ80" s="61"/>
      <c r="AK80" s="62"/>
      <c r="AL80" s="63"/>
      <c r="AM80" s="41">
        <v>6</v>
      </c>
      <c r="AN80" s="49" t="s">
        <v>47</v>
      </c>
      <c r="AO80" s="49"/>
      <c r="AP80" s="49"/>
      <c r="AQ80" s="49"/>
      <c r="AR80" s="49"/>
      <c r="AS80" s="49" t="s">
        <v>84</v>
      </c>
      <c r="AT80" s="49"/>
      <c r="AU80" s="49"/>
      <c r="AV80" s="49"/>
      <c r="AW80" s="49"/>
      <c r="AX80" s="49"/>
      <c r="AY80" s="49"/>
      <c r="AZ80" s="49"/>
      <c r="BA80" s="49"/>
      <c r="BB80" s="49"/>
      <c r="BC80" s="50">
        <v>5.5</v>
      </c>
      <c r="BD80" s="50"/>
      <c r="BE80" s="13" t="s">
        <v>79</v>
      </c>
      <c r="BF80" s="49" t="s">
        <v>39</v>
      </c>
      <c r="BG80" s="49"/>
      <c r="BH80" s="49" t="s">
        <v>85</v>
      </c>
      <c r="BI80" s="49"/>
      <c r="BJ80" s="49"/>
      <c r="BK80" s="49"/>
      <c r="BL80" s="49"/>
      <c r="BM80" s="51">
        <f>BN71</f>
        <v>2.6605542549677819</v>
      </c>
      <c r="BN80" s="51"/>
      <c r="BO80" s="51">
        <f>BM80*5.678</f>
        <v>15.106627059707066</v>
      </c>
      <c r="BP80" s="161"/>
      <c r="BR80" s="116"/>
      <c r="BS80" s="117"/>
      <c r="BT80" s="117"/>
      <c r="BU80" s="117"/>
      <c r="BV80" s="134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135"/>
      <c r="CK80" s="136" t="s">
        <v>126</v>
      </c>
      <c r="CL80" s="136"/>
      <c r="CM80" s="136"/>
      <c r="CN80" s="136"/>
      <c r="CO80" s="136"/>
      <c r="CP80" s="136"/>
      <c r="CQ80" s="136"/>
      <c r="CR80" s="136"/>
      <c r="CS80" s="137"/>
      <c r="CT80" s="138"/>
      <c r="CU80" s="139"/>
      <c r="CV80" s="139"/>
      <c r="CW80" s="139"/>
      <c r="CX80" s="140"/>
    </row>
    <row r="81" spans="1:102" ht="14.25" thickBot="1" x14ac:dyDescent="0.25">
      <c r="A81" s="24"/>
      <c r="B81" s="114"/>
      <c r="C81" s="115"/>
      <c r="D81" s="115"/>
      <c r="E81" s="115"/>
      <c r="F81" s="105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106"/>
      <c r="U81" s="107" t="s">
        <v>127</v>
      </c>
      <c r="V81" s="107"/>
      <c r="W81" s="107"/>
      <c r="X81" s="107"/>
      <c r="Y81" s="107"/>
      <c r="Z81" s="107"/>
      <c r="AA81" s="107"/>
      <c r="AB81" s="107"/>
      <c r="AC81" s="108"/>
      <c r="AD81" s="109"/>
      <c r="AE81" s="110"/>
      <c r="AF81" s="110"/>
      <c r="AG81" s="110"/>
      <c r="AH81" s="111"/>
      <c r="AJ81" s="55" t="s">
        <v>7</v>
      </c>
      <c r="AK81" s="56"/>
      <c r="AL81" s="57"/>
      <c r="AM81" s="15">
        <v>7</v>
      </c>
      <c r="AN81" s="64" t="s">
        <v>52</v>
      </c>
      <c r="AO81" s="64"/>
      <c r="AP81" s="64"/>
      <c r="AQ81" s="64"/>
      <c r="AR81" s="64"/>
      <c r="AS81" s="64" t="s">
        <v>54</v>
      </c>
      <c r="AT81" s="64"/>
      <c r="AU81" s="64"/>
      <c r="AV81" s="64"/>
      <c r="AW81" s="64"/>
      <c r="AX81" s="64"/>
      <c r="AY81" s="64"/>
      <c r="AZ81" s="64"/>
      <c r="BA81" s="64"/>
      <c r="BB81" s="64"/>
      <c r="BC81" s="65"/>
      <c r="BD81" s="65"/>
      <c r="BE81" s="12" t="s">
        <v>79</v>
      </c>
      <c r="BF81" s="64"/>
      <c r="BG81" s="64"/>
      <c r="BH81" s="64"/>
      <c r="BI81" s="64"/>
      <c r="BJ81" s="64"/>
      <c r="BK81" s="64"/>
      <c r="BL81" s="64"/>
      <c r="BM81" s="66"/>
      <c r="BN81" s="66"/>
      <c r="BO81" s="66"/>
      <c r="BP81" s="162"/>
      <c r="BR81" s="163" t="s">
        <v>22</v>
      </c>
      <c r="BS81" s="67"/>
      <c r="BT81" s="164"/>
      <c r="BU81" s="11" t="s">
        <v>16</v>
      </c>
      <c r="BV81" s="67" t="s">
        <v>9</v>
      </c>
      <c r="BW81" s="67"/>
      <c r="BX81" s="67"/>
      <c r="BY81" s="67"/>
      <c r="BZ81" s="67"/>
      <c r="CA81" s="67" t="s">
        <v>12</v>
      </c>
      <c r="CB81" s="67"/>
      <c r="CC81" s="67"/>
      <c r="CD81" s="67"/>
      <c r="CE81" s="67"/>
      <c r="CF81" s="67"/>
      <c r="CG81" s="67"/>
      <c r="CH81" s="67"/>
      <c r="CI81" s="67"/>
      <c r="CJ81" s="67"/>
      <c r="CK81" s="67" t="s">
        <v>2</v>
      </c>
      <c r="CL81" s="67"/>
      <c r="CM81" s="67"/>
      <c r="CN81" s="141" t="s">
        <v>27</v>
      </c>
      <c r="CO81" s="142"/>
      <c r="CP81" s="67" t="s">
        <v>13</v>
      </c>
      <c r="CQ81" s="67"/>
      <c r="CR81" s="67"/>
      <c r="CS81" s="67"/>
      <c r="CT81" s="67"/>
      <c r="CU81" s="67" t="s">
        <v>5</v>
      </c>
      <c r="CV81" s="67"/>
      <c r="CW81" s="67" t="s">
        <v>11</v>
      </c>
      <c r="CX81" s="164"/>
    </row>
    <row r="82" spans="1:102" ht="14.25" thickBot="1" x14ac:dyDescent="0.25">
      <c r="A82" s="24"/>
      <c r="B82" s="116"/>
      <c r="C82" s="117"/>
      <c r="D82" s="117"/>
      <c r="E82" s="117"/>
      <c r="F82" s="134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135"/>
      <c r="U82" s="136" t="s">
        <v>126</v>
      </c>
      <c r="V82" s="136"/>
      <c r="W82" s="136"/>
      <c r="X82" s="136"/>
      <c r="Y82" s="136"/>
      <c r="Z82" s="136"/>
      <c r="AA82" s="136"/>
      <c r="AB82" s="136"/>
      <c r="AC82" s="137"/>
      <c r="AD82" s="138"/>
      <c r="AE82" s="139"/>
      <c r="AF82" s="139"/>
      <c r="AG82" s="139"/>
      <c r="AH82" s="140"/>
      <c r="AJ82" s="58"/>
      <c r="AK82" s="59"/>
      <c r="AL82" s="60"/>
      <c r="AM82" s="41">
        <v>8</v>
      </c>
      <c r="AN82" s="49" t="s">
        <v>29</v>
      </c>
      <c r="AO82" s="49"/>
      <c r="AP82" s="49"/>
      <c r="AQ82" s="49"/>
      <c r="AR82" s="49"/>
      <c r="AS82" s="49" t="s">
        <v>30</v>
      </c>
      <c r="AT82" s="49"/>
      <c r="AU82" s="49"/>
      <c r="AV82" s="49"/>
      <c r="AW82" s="49"/>
      <c r="AX82" s="49"/>
      <c r="AY82" s="49"/>
      <c r="AZ82" s="49"/>
      <c r="BA82" s="49"/>
      <c r="BB82" s="49"/>
      <c r="BC82" s="50">
        <v>0.5</v>
      </c>
      <c r="BD82" s="50"/>
      <c r="BE82" s="13" t="s">
        <v>79</v>
      </c>
      <c r="BF82" s="49"/>
      <c r="BG82" s="49"/>
      <c r="BH82" s="49"/>
      <c r="BI82" s="49"/>
      <c r="BJ82" s="49"/>
      <c r="BK82" s="49"/>
      <c r="BL82" s="49"/>
      <c r="BM82" s="51">
        <v>7.9299999999999995E-2</v>
      </c>
      <c r="BN82" s="51"/>
      <c r="BO82" s="51">
        <f>BM82*5.678</f>
        <v>0.45026539999999998</v>
      </c>
      <c r="BP82" s="161"/>
      <c r="BR82" s="55" t="s">
        <v>77</v>
      </c>
      <c r="BS82" s="56"/>
      <c r="BT82" s="57"/>
      <c r="BU82" s="41">
        <v>1</v>
      </c>
      <c r="BV82" s="219" t="s">
        <v>50</v>
      </c>
      <c r="BW82" s="197"/>
      <c r="BX82" s="197"/>
      <c r="BY82" s="197"/>
      <c r="BZ82" s="220"/>
      <c r="CA82" s="219" t="s">
        <v>64</v>
      </c>
      <c r="CB82" s="197"/>
      <c r="CC82" s="197"/>
      <c r="CD82" s="197"/>
      <c r="CE82" s="197"/>
      <c r="CF82" s="197"/>
      <c r="CG82" s="197"/>
      <c r="CH82" s="197"/>
      <c r="CI82" s="197"/>
      <c r="CJ82" s="220"/>
      <c r="CK82" s="221"/>
      <c r="CL82" s="222"/>
      <c r="CM82" s="13" t="s">
        <v>79</v>
      </c>
      <c r="CN82" s="219"/>
      <c r="CO82" s="220"/>
      <c r="CP82" s="219"/>
      <c r="CQ82" s="197"/>
      <c r="CR82" s="197"/>
      <c r="CS82" s="197"/>
      <c r="CT82" s="220"/>
      <c r="CU82" s="223"/>
      <c r="CV82" s="224"/>
      <c r="CW82" s="223"/>
      <c r="CX82" s="225"/>
    </row>
    <row r="83" spans="1:102" ht="14.25" thickBot="1" x14ac:dyDescent="0.25">
      <c r="A83" s="24"/>
      <c r="B83" s="68" t="s">
        <v>25</v>
      </c>
      <c r="C83" s="69"/>
      <c r="D83" s="69"/>
      <c r="E83" s="69"/>
      <c r="F83" s="70"/>
      <c r="G83" s="71">
        <v>9.25</v>
      </c>
      <c r="H83" s="72"/>
      <c r="I83" s="88" t="s">
        <v>21</v>
      </c>
      <c r="J83" s="89"/>
      <c r="K83" s="90">
        <f>G83*25.4</f>
        <v>234.95</v>
      </c>
      <c r="L83" s="91"/>
      <c r="M83" s="88" t="s">
        <v>3</v>
      </c>
      <c r="N83" s="92"/>
      <c r="O83" s="1"/>
      <c r="P83" s="1"/>
      <c r="Q83" s="1"/>
      <c r="R83" s="73"/>
      <c r="S83" s="2"/>
      <c r="T83" s="2"/>
      <c r="U83" s="3"/>
      <c r="V83" s="3"/>
      <c r="W83" s="3"/>
      <c r="X83" s="76">
        <v>100</v>
      </c>
      <c r="Y83" s="76"/>
      <c r="Z83" s="3"/>
      <c r="AA83" s="3"/>
      <c r="AB83" s="3"/>
      <c r="AC83" s="3"/>
      <c r="AD83" s="3"/>
      <c r="AE83" s="4"/>
      <c r="AF83" s="4"/>
      <c r="AG83" s="4"/>
      <c r="AH83" s="5"/>
      <c r="AJ83" s="58"/>
      <c r="AK83" s="59"/>
      <c r="AL83" s="60"/>
      <c r="AM83" s="41">
        <v>9</v>
      </c>
      <c r="AN83" s="49" t="s">
        <v>32</v>
      </c>
      <c r="AO83" s="49"/>
      <c r="AP83" s="49"/>
      <c r="AQ83" s="49"/>
      <c r="AR83" s="49"/>
      <c r="AS83" s="49" t="s">
        <v>31</v>
      </c>
      <c r="AT83" s="49"/>
      <c r="AU83" s="49"/>
      <c r="AV83" s="49"/>
      <c r="AW83" s="49"/>
      <c r="AX83" s="49"/>
      <c r="AY83" s="49"/>
      <c r="AZ83" s="49"/>
      <c r="BA83" s="49"/>
      <c r="BB83" s="49"/>
      <c r="BC83" s="50"/>
      <c r="BD83" s="50"/>
      <c r="BE83" s="13" t="s">
        <v>79</v>
      </c>
      <c r="BF83" s="49"/>
      <c r="BG83" s="49"/>
      <c r="BH83" s="49"/>
      <c r="BI83" s="49"/>
      <c r="BJ83" s="49"/>
      <c r="BK83" s="49"/>
      <c r="BL83" s="49"/>
      <c r="BM83" s="51"/>
      <c r="BN83" s="51"/>
      <c r="BO83" s="51"/>
      <c r="BP83" s="161"/>
      <c r="BR83" s="61"/>
      <c r="BS83" s="62"/>
      <c r="BT83" s="63"/>
      <c r="BU83" s="41">
        <v>2</v>
      </c>
      <c r="BV83" s="146" t="s">
        <v>51</v>
      </c>
      <c r="BW83" s="226"/>
      <c r="BX83" s="226"/>
      <c r="BY83" s="226"/>
      <c r="BZ83" s="147"/>
      <c r="CA83" s="146" t="s">
        <v>66</v>
      </c>
      <c r="CB83" s="226"/>
      <c r="CC83" s="226"/>
      <c r="CD83" s="226"/>
      <c r="CE83" s="226"/>
      <c r="CF83" s="226"/>
      <c r="CG83" s="226"/>
      <c r="CH83" s="226"/>
      <c r="CI83" s="226"/>
      <c r="CJ83" s="147"/>
      <c r="CK83" s="227"/>
      <c r="CL83" s="195"/>
      <c r="CM83" s="13" t="s">
        <v>79</v>
      </c>
      <c r="CN83" s="146"/>
      <c r="CO83" s="147"/>
      <c r="CP83" s="146"/>
      <c r="CQ83" s="226"/>
      <c r="CR83" s="226"/>
      <c r="CS83" s="226"/>
      <c r="CT83" s="147"/>
      <c r="CU83" s="228"/>
      <c r="CV83" s="229"/>
      <c r="CW83" s="228"/>
      <c r="CX83" s="230"/>
    </row>
    <row r="84" spans="1:102" ht="16.5" thickTop="1" thickBot="1" x14ac:dyDescent="0.35">
      <c r="A84" s="24"/>
      <c r="B84" s="77" t="s">
        <v>23</v>
      </c>
      <c r="C84" s="78"/>
      <c r="D84" s="78"/>
      <c r="E84" s="78"/>
      <c r="F84" s="79"/>
      <c r="G84" s="80">
        <v>8.5000000000000006E-3</v>
      </c>
      <c r="H84" s="81"/>
      <c r="I84" s="86" t="s">
        <v>1</v>
      </c>
      <c r="J84" s="95"/>
      <c r="K84" s="93">
        <f>K83</f>
        <v>234.95</v>
      </c>
      <c r="L84" s="94"/>
      <c r="M84" s="6" t="s">
        <v>0</v>
      </c>
      <c r="N84" s="82">
        <f>G84*K84</f>
        <v>1.9970750000000002</v>
      </c>
      <c r="O84" s="83"/>
      <c r="P84" s="86" t="s">
        <v>69</v>
      </c>
      <c r="Q84" s="87"/>
      <c r="R84" s="74"/>
      <c r="S84" s="85" t="s">
        <v>19</v>
      </c>
      <c r="T84" s="85"/>
      <c r="U84" s="85"/>
      <c r="V84" s="85"/>
      <c r="W84" s="85"/>
      <c r="X84" s="7"/>
      <c r="Y84" s="7"/>
      <c r="Z84" s="85" t="s">
        <v>20</v>
      </c>
      <c r="AA84" s="85"/>
      <c r="AB84" s="85"/>
      <c r="AC84" s="85"/>
      <c r="AD84" s="85"/>
      <c r="AE84" s="7"/>
      <c r="AF84" s="7"/>
      <c r="AG84" s="7"/>
      <c r="AH84" s="8"/>
      <c r="AJ84" s="61"/>
      <c r="AK84" s="62"/>
      <c r="AL84" s="63"/>
      <c r="AM84" s="41">
        <v>10</v>
      </c>
      <c r="AN84" s="49" t="s">
        <v>7</v>
      </c>
      <c r="AO84" s="49"/>
      <c r="AP84" s="49"/>
      <c r="AQ84" s="49"/>
      <c r="AR84" s="49"/>
      <c r="AS84" s="49" t="s">
        <v>34</v>
      </c>
      <c r="AT84" s="49"/>
      <c r="AU84" s="49"/>
      <c r="AV84" s="49"/>
      <c r="AW84" s="49"/>
      <c r="AX84" s="49"/>
      <c r="AY84" s="49"/>
      <c r="AZ84" s="49"/>
      <c r="BA84" s="49"/>
      <c r="BB84" s="49"/>
      <c r="BC84" s="50"/>
      <c r="BD84" s="50"/>
      <c r="BE84" s="13" t="s">
        <v>79</v>
      </c>
      <c r="BF84" s="49"/>
      <c r="BG84" s="49"/>
      <c r="BH84" s="49"/>
      <c r="BI84" s="49"/>
      <c r="BJ84" s="49"/>
      <c r="BK84" s="49"/>
      <c r="BL84" s="49"/>
      <c r="BM84" s="51">
        <v>0.12</v>
      </c>
      <c r="BN84" s="51"/>
      <c r="BO84" s="51">
        <f>BM84*5.678</f>
        <v>0.68135999999999997</v>
      </c>
      <c r="BP84" s="161"/>
      <c r="BR84" s="55" t="s">
        <v>10</v>
      </c>
      <c r="BS84" s="56"/>
      <c r="BT84" s="57"/>
      <c r="BU84" s="43">
        <v>3</v>
      </c>
      <c r="BV84" s="184" t="s">
        <v>45</v>
      </c>
      <c r="BW84" s="185"/>
      <c r="BX84" s="185"/>
      <c r="BY84" s="185"/>
      <c r="BZ84" s="186"/>
      <c r="CA84" s="184" t="s">
        <v>46</v>
      </c>
      <c r="CB84" s="185"/>
      <c r="CC84" s="185"/>
      <c r="CD84" s="185"/>
      <c r="CE84" s="185"/>
      <c r="CF84" s="185"/>
      <c r="CG84" s="185"/>
      <c r="CH84" s="185"/>
      <c r="CI84" s="185"/>
      <c r="CJ84" s="186"/>
      <c r="CK84" s="214">
        <v>0.5</v>
      </c>
      <c r="CL84" s="215"/>
      <c r="CM84" s="12" t="s">
        <v>79</v>
      </c>
      <c r="CN84" s="184"/>
      <c r="CO84" s="186"/>
      <c r="CP84" s="184"/>
      <c r="CQ84" s="185"/>
      <c r="CR84" s="185"/>
      <c r="CS84" s="185"/>
      <c r="CT84" s="186"/>
      <c r="CU84" s="216"/>
      <c r="CV84" s="217"/>
      <c r="CW84" s="216"/>
      <c r="CX84" s="218"/>
    </row>
    <row r="85" spans="1:102" ht="15.75" thickBot="1" x14ac:dyDescent="0.25">
      <c r="A85" s="24"/>
      <c r="B85" s="143" t="s">
        <v>70</v>
      </c>
      <c r="C85" s="144"/>
      <c r="D85" s="144"/>
      <c r="E85" s="144"/>
      <c r="F85" s="145"/>
      <c r="G85" s="146">
        <v>28</v>
      </c>
      <c r="H85" s="147"/>
      <c r="I85" s="96" t="s">
        <v>4</v>
      </c>
      <c r="J85" s="97"/>
      <c r="K85" s="98">
        <v>5.6779999999999999</v>
      </c>
      <c r="L85" s="99"/>
      <c r="M85" s="9" t="s">
        <v>0</v>
      </c>
      <c r="N85" s="148">
        <f>G85/K85</f>
        <v>4.9313138429024308</v>
      </c>
      <c r="O85" s="149"/>
      <c r="P85" s="96" t="s">
        <v>71</v>
      </c>
      <c r="Q85" s="100"/>
      <c r="R85" s="74"/>
      <c r="S85" s="150" t="s">
        <v>72</v>
      </c>
      <c r="T85" s="84">
        <v>9</v>
      </c>
      <c r="U85" s="84"/>
      <c r="V85" s="84"/>
      <c r="W85" s="150" t="s">
        <v>73</v>
      </c>
      <c r="X85" s="169" t="s">
        <v>74</v>
      </c>
      <c r="Y85" s="169"/>
      <c r="Z85" s="54" t="s">
        <v>72</v>
      </c>
      <c r="AA85" s="84">
        <v>91</v>
      </c>
      <c r="AB85" s="84"/>
      <c r="AC85" s="84"/>
      <c r="AD85" s="54" t="s">
        <v>73</v>
      </c>
      <c r="AE85" s="169" t="s">
        <v>0</v>
      </c>
      <c r="AF85" s="165">
        <f>X83/((T85/T86)+(AA85/AA86))</f>
        <v>4.3553834556963889</v>
      </c>
      <c r="AG85" s="165"/>
      <c r="AH85" s="166"/>
      <c r="AJ85" s="151" t="s">
        <v>17</v>
      </c>
      <c r="AK85" s="152"/>
      <c r="AL85" s="153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7"/>
      <c r="BC85" s="158">
        <f>SUM(BC75:BD84)</f>
        <v>7</v>
      </c>
      <c r="BD85" s="158"/>
      <c r="BE85" s="17" t="s">
        <v>79</v>
      </c>
      <c r="BF85" s="159"/>
      <c r="BG85" s="156"/>
      <c r="BH85" s="156"/>
      <c r="BI85" s="156"/>
      <c r="BJ85" s="156"/>
      <c r="BK85" s="156"/>
      <c r="BL85" s="157"/>
      <c r="BM85" s="154">
        <f>SUM(BM75:BN84)</f>
        <v>3.0781542549677821</v>
      </c>
      <c r="BN85" s="154"/>
      <c r="BO85" s="154">
        <f>SUM(BO75:BP84)</f>
        <v>17.477759859707067</v>
      </c>
      <c r="BP85" s="155"/>
      <c r="BR85" s="58"/>
      <c r="BS85" s="59"/>
      <c r="BT85" s="60"/>
      <c r="BU85" s="41">
        <v>4</v>
      </c>
      <c r="BV85" s="49" t="s">
        <v>48</v>
      </c>
      <c r="BW85" s="49"/>
      <c r="BX85" s="49"/>
      <c r="BY85" s="49"/>
      <c r="BZ85" s="49"/>
      <c r="CA85" s="49" t="s">
        <v>117</v>
      </c>
      <c r="CB85" s="49"/>
      <c r="CC85" s="49"/>
      <c r="CD85" s="49"/>
      <c r="CE85" s="49"/>
      <c r="CF85" s="49"/>
      <c r="CG85" s="49"/>
      <c r="CH85" s="49"/>
      <c r="CI85" s="49"/>
      <c r="CJ85" s="49"/>
      <c r="CK85" s="50">
        <v>1.5</v>
      </c>
      <c r="CL85" s="50"/>
      <c r="CM85" s="13" t="s">
        <v>79</v>
      </c>
      <c r="CN85" s="49"/>
      <c r="CO85" s="49"/>
      <c r="CP85" s="49"/>
      <c r="CQ85" s="49"/>
      <c r="CR85" s="49"/>
      <c r="CS85" s="49"/>
      <c r="CT85" s="49"/>
      <c r="CU85" s="51"/>
      <c r="CV85" s="51"/>
      <c r="CW85" s="51"/>
      <c r="CX85" s="161"/>
    </row>
    <row r="86" spans="1:102" ht="15" thickTop="1" thickBot="1" x14ac:dyDescent="0.25">
      <c r="A86" s="24"/>
      <c r="B86" s="101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4"/>
      <c r="S86" s="150"/>
      <c r="T86" s="103">
        <f>N84</f>
        <v>1.9970750000000002</v>
      </c>
      <c r="U86" s="103"/>
      <c r="V86" s="103"/>
      <c r="W86" s="150"/>
      <c r="X86" s="169"/>
      <c r="Y86" s="169"/>
      <c r="Z86" s="54"/>
      <c r="AA86" s="103">
        <f>N85</f>
        <v>4.9313138429024308</v>
      </c>
      <c r="AB86" s="103"/>
      <c r="AC86" s="103"/>
      <c r="AD86" s="54"/>
      <c r="AE86" s="169"/>
      <c r="AF86" s="167" t="s">
        <v>18</v>
      </c>
      <c r="AG86" s="167"/>
      <c r="AH86" s="168"/>
      <c r="AS86" s="45"/>
      <c r="AT86" s="45"/>
      <c r="AU86" s="45"/>
      <c r="BR86" s="61"/>
      <c r="BS86" s="62"/>
      <c r="BT86" s="63"/>
      <c r="BU86" s="42">
        <v>5</v>
      </c>
      <c r="BV86" s="52" t="s">
        <v>61</v>
      </c>
      <c r="BW86" s="52"/>
      <c r="BX86" s="52"/>
      <c r="BY86" s="52"/>
      <c r="BZ86" s="52"/>
      <c r="CA86" s="52" t="s">
        <v>138</v>
      </c>
      <c r="CB86" s="52"/>
      <c r="CC86" s="52"/>
      <c r="CD86" s="52"/>
      <c r="CE86" s="52"/>
      <c r="CF86" s="52"/>
      <c r="CG86" s="52"/>
      <c r="CH86" s="52"/>
      <c r="CI86" s="52"/>
      <c r="CJ86" s="52"/>
      <c r="CK86" s="177" t="s">
        <v>94</v>
      </c>
      <c r="CL86" s="177"/>
      <c r="CM86" s="14" t="s">
        <v>79</v>
      </c>
      <c r="CN86" s="52" t="s">
        <v>28</v>
      </c>
      <c r="CO86" s="52"/>
      <c r="CP86" s="52"/>
      <c r="CQ86" s="52"/>
      <c r="CR86" s="52"/>
      <c r="CS86" s="52"/>
      <c r="CT86" s="52"/>
      <c r="CU86" s="53"/>
      <c r="CV86" s="53"/>
      <c r="CW86" s="53"/>
      <c r="CX86" s="160"/>
    </row>
    <row r="87" spans="1:102" ht="14.25" thickBot="1" x14ac:dyDescent="0.25">
      <c r="A87" s="24"/>
      <c r="B87" s="102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1"/>
      <c r="T87" s="104" t="s">
        <v>75</v>
      </c>
      <c r="U87" s="104"/>
      <c r="V87" s="104"/>
      <c r="W87" s="1"/>
      <c r="X87" s="1"/>
      <c r="Y87" s="1"/>
      <c r="Z87" s="1"/>
      <c r="AA87" s="104" t="s">
        <v>76</v>
      </c>
      <c r="AB87" s="104"/>
      <c r="AC87" s="104"/>
      <c r="AD87" s="1"/>
      <c r="AE87" s="1"/>
      <c r="AF87" s="1"/>
      <c r="AG87" s="1"/>
      <c r="AH87" s="10"/>
      <c r="AS87" s="45"/>
      <c r="AT87" s="45"/>
      <c r="AU87" s="45"/>
    </row>
    <row r="88" spans="1:102" ht="14.25" thickBot="1" x14ac:dyDescent="0.25">
      <c r="A88" s="24"/>
      <c r="B88" s="163" t="s">
        <v>22</v>
      </c>
      <c r="C88" s="67"/>
      <c r="D88" s="164"/>
      <c r="E88" s="11" t="s">
        <v>16</v>
      </c>
      <c r="F88" s="67" t="s">
        <v>9</v>
      </c>
      <c r="G88" s="67"/>
      <c r="H88" s="67"/>
      <c r="I88" s="67"/>
      <c r="J88" s="67"/>
      <c r="K88" s="67" t="s">
        <v>12</v>
      </c>
      <c r="L88" s="67"/>
      <c r="M88" s="67"/>
      <c r="N88" s="67"/>
      <c r="O88" s="67"/>
      <c r="P88" s="67"/>
      <c r="Q88" s="67"/>
      <c r="R88" s="67"/>
      <c r="S88" s="67"/>
      <c r="T88" s="67"/>
      <c r="U88" s="67" t="s">
        <v>2</v>
      </c>
      <c r="V88" s="67"/>
      <c r="W88" s="67"/>
      <c r="X88" s="141" t="s">
        <v>27</v>
      </c>
      <c r="Y88" s="142"/>
      <c r="Z88" s="67" t="s">
        <v>13</v>
      </c>
      <c r="AA88" s="67"/>
      <c r="AB88" s="67"/>
      <c r="AC88" s="67"/>
      <c r="AD88" s="67"/>
      <c r="AE88" s="67" t="s">
        <v>5</v>
      </c>
      <c r="AF88" s="67"/>
      <c r="AG88" s="67" t="s">
        <v>11</v>
      </c>
      <c r="AH88" s="164"/>
      <c r="AS88" s="45"/>
      <c r="AT88" s="45"/>
      <c r="AU88" s="45"/>
      <c r="BR88" s="112" t="s">
        <v>154</v>
      </c>
      <c r="BS88" s="113"/>
      <c r="BT88" s="113"/>
      <c r="BU88" s="113"/>
      <c r="BV88" s="118" t="s">
        <v>8</v>
      </c>
      <c r="BW88" s="119"/>
      <c r="BX88" s="119"/>
      <c r="BY88" s="119"/>
      <c r="BZ88" s="119"/>
      <c r="CA88" s="120" t="s">
        <v>124</v>
      </c>
      <c r="CB88" s="120"/>
      <c r="CC88" s="120"/>
      <c r="CD88" s="120"/>
      <c r="CE88" s="120"/>
      <c r="CF88" s="120"/>
      <c r="CG88" s="120"/>
      <c r="CH88" s="120"/>
      <c r="CI88" s="120"/>
      <c r="CJ88" s="121"/>
      <c r="CK88" s="122" t="s">
        <v>24</v>
      </c>
      <c r="CL88" s="122"/>
      <c r="CM88" s="122"/>
      <c r="CN88" s="122"/>
      <c r="CO88" s="122"/>
      <c r="CP88" s="122"/>
      <c r="CQ88" s="122"/>
      <c r="CR88" s="122"/>
      <c r="CS88" s="123"/>
      <c r="CT88" s="124">
        <v>4.67</v>
      </c>
      <c r="CU88" s="125"/>
      <c r="CV88" s="125"/>
      <c r="CW88" s="125"/>
      <c r="CX88" s="126"/>
    </row>
    <row r="89" spans="1:102" x14ac:dyDescent="0.2">
      <c r="A89" s="24"/>
      <c r="B89" s="55" t="s">
        <v>77</v>
      </c>
      <c r="C89" s="56"/>
      <c r="D89" s="57"/>
      <c r="E89" s="15">
        <v>1</v>
      </c>
      <c r="F89" s="64" t="s">
        <v>6</v>
      </c>
      <c r="G89" s="64"/>
      <c r="H89" s="64"/>
      <c r="I89" s="64"/>
      <c r="J89" s="64"/>
      <c r="K89" s="64" t="s">
        <v>103</v>
      </c>
      <c r="L89" s="64"/>
      <c r="M89" s="64"/>
      <c r="N89" s="64"/>
      <c r="O89" s="64"/>
      <c r="P89" s="64"/>
      <c r="Q89" s="64"/>
      <c r="R89" s="64"/>
      <c r="S89" s="64"/>
      <c r="T89" s="64"/>
      <c r="U89" s="65"/>
      <c r="V89" s="65"/>
      <c r="W89" s="12" t="s">
        <v>79</v>
      </c>
      <c r="X89" s="64"/>
      <c r="Y89" s="64"/>
      <c r="Z89" s="64"/>
      <c r="AA89" s="64"/>
      <c r="AB89" s="64"/>
      <c r="AC89" s="64"/>
      <c r="AD89" s="64"/>
      <c r="AE89" s="66">
        <v>0.03</v>
      </c>
      <c r="AF89" s="66"/>
      <c r="AG89" s="66">
        <f>AE89*5.678</f>
        <v>0.17033999999999999</v>
      </c>
      <c r="AH89" s="162"/>
      <c r="AS89" s="45"/>
      <c r="AT89" s="45"/>
      <c r="AU89" s="45"/>
      <c r="BR89" s="114"/>
      <c r="BS89" s="115"/>
      <c r="BT89" s="115"/>
      <c r="BU89" s="115"/>
      <c r="BV89" s="127" t="s">
        <v>67</v>
      </c>
      <c r="BW89" s="128"/>
      <c r="BX89" s="129" t="s">
        <v>123</v>
      </c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30"/>
      <c r="CK89" s="107" t="s">
        <v>68</v>
      </c>
      <c r="CL89" s="107"/>
      <c r="CM89" s="107"/>
      <c r="CN89" s="107"/>
      <c r="CO89" s="107"/>
      <c r="CP89" s="107"/>
      <c r="CQ89" s="107"/>
      <c r="CR89" s="107"/>
      <c r="CS89" s="108"/>
      <c r="CT89" s="131">
        <f>CT88*5.678</f>
        <v>26.516259999999999</v>
      </c>
      <c r="CU89" s="132"/>
      <c r="CV89" s="132"/>
      <c r="CW89" s="132"/>
      <c r="CX89" s="133"/>
    </row>
    <row r="90" spans="1:102" ht="14.25" thickBot="1" x14ac:dyDescent="0.25">
      <c r="A90" s="24"/>
      <c r="B90" s="61"/>
      <c r="C90" s="62"/>
      <c r="D90" s="63"/>
      <c r="E90" s="41">
        <v>2</v>
      </c>
      <c r="F90" s="49" t="s">
        <v>104</v>
      </c>
      <c r="G90" s="49"/>
      <c r="H90" s="49"/>
      <c r="I90" s="49"/>
      <c r="J90" s="49"/>
      <c r="K90" s="49" t="s">
        <v>105</v>
      </c>
      <c r="L90" s="49"/>
      <c r="M90" s="49"/>
      <c r="N90" s="49"/>
      <c r="O90" s="49"/>
      <c r="P90" s="49"/>
      <c r="Q90" s="49"/>
      <c r="R90" s="49"/>
      <c r="S90" s="49"/>
      <c r="T90" s="49"/>
      <c r="U90" s="50"/>
      <c r="V90" s="50"/>
      <c r="W90" s="13" t="s">
        <v>79</v>
      </c>
      <c r="X90" s="49"/>
      <c r="Y90" s="49"/>
      <c r="Z90" s="49"/>
      <c r="AA90" s="49"/>
      <c r="AB90" s="49"/>
      <c r="AC90" s="49"/>
      <c r="AD90" s="49"/>
      <c r="AE90" s="51"/>
      <c r="AF90" s="51"/>
      <c r="AG90" s="51"/>
      <c r="AH90" s="161"/>
      <c r="AS90" s="45"/>
      <c r="AT90" s="45"/>
      <c r="AU90" s="45"/>
      <c r="BR90" s="114"/>
      <c r="BS90" s="115"/>
      <c r="BT90" s="115"/>
      <c r="BU90" s="115"/>
      <c r="BV90" s="105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106"/>
      <c r="CK90" s="107" t="s">
        <v>14</v>
      </c>
      <c r="CL90" s="107"/>
      <c r="CM90" s="107"/>
      <c r="CN90" s="107"/>
      <c r="CO90" s="107"/>
      <c r="CP90" s="107"/>
      <c r="CQ90" s="107"/>
      <c r="CR90" s="107"/>
      <c r="CS90" s="108"/>
      <c r="CT90" s="109" t="s">
        <v>80</v>
      </c>
      <c r="CU90" s="110"/>
      <c r="CV90" s="110"/>
      <c r="CW90" s="110"/>
      <c r="CX90" s="111"/>
    </row>
    <row r="91" spans="1:102" x14ac:dyDescent="0.2">
      <c r="A91" s="24"/>
      <c r="B91" s="55" t="s">
        <v>10</v>
      </c>
      <c r="C91" s="56"/>
      <c r="D91" s="57"/>
      <c r="E91" s="43">
        <v>3</v>
      </c>
      <c r="F91" s="64" t="s">
        <v>45</v>
      </c>
      <c r="G91" s="64"/>
      <c r="H91" s="64"/>
      <c r="I91" s="64"/>
      <c r="J91" s="64"/>
      <c r="K91" s="64" t="s">
        <v>102</v>
      </c>
      <c r="L91" s="64"/>
      <c r="M91" s="64"/>
      <c r="N91" s="64"/>
      <c r="O91" s="64"/>
      <c r="P91" s="64"/>
      <c r="Q91" s="64"/>
      <c r="R91" s="64"/>
      <c r="S91" s="64"/>
      <c r="T91" s="64"/>
      <c r="U91" s="65">
        <v>0.75</v>
      </c>
      <c r="V91" s="65"/>
      <c r="W91" s="12" t="s">
        <v>79</v>
      </c>
      <c r="X91" s="64"/>
      <c r="Y91" s="64"/>
      <c r="Z91" s="64"/>
      <c r="AA91" s="64"/>
      <c r="AB91" s="64"/>
      <c r="AC91" s="64"/>
      <c r="AD91" s="64"/>
      <c r="AE91" s="66">
        <v>0.161</v>
      </c>
      <c r="AF91" s="66"/>
      <c r="AG91" s="66">
        <f>AE91*5.678</f>
        <v>0.91415800000000003</v>
      </c>
      <c r="AH91" s="162"/>
      <c r="AS91" s="45"/>
      <c r="AT91" s="45"/>
      <c r="AU91" s="45"/>
      <c r="BR91" s="114"/>
      <c r="BS91" s="115"/>
      <c r="BT91" s="115"/>
      <c r="BU91" s="115"/>
      <c r="BV91" s="105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106"/>
      <c r="CK91" s="107" t="s">
        <v>15</v>
      </c>
      <c r="CL91" s="107"/>
      <c r="CM91" s="107"/>
      <c r="CN91" s="107"/>
      <c r="CO91" s="107"/>
      <c r="CP91" s="107"/>
      <c r="CQ91" s="107"/>
      <c r="CR91" s="107"/>
      <c r="CS91" s="108"/>
      <c r="CT91" s="109"/>
      <c r="CU91" s="110"/>
      <c r="CV91" s="110"/>
      <c r="CW91" s="110"/>
      <c r="CX91" s="111"/>
    </row>
    <row r="92" spans="1:102" x14ac:dyDescent="0.2">
      <c r="A92" s="24"/>
      <c r="B92" s="58"/>
      <c r="C92" s="59"/>
      <c r="D92" s="60"/>
      <c r="E92" s="41">
        <v>4</v>
      </c>
      <c r="F92" s="49" t="s">
        <v>91</v>
      </c>
      <c r="G92" s="49"/>
      <c r="H92" s="49"/>
      <c r="I92" s="49"/>
      <c r="J92" s="49"/>
      <c r="K92" s="49" t="s">
        <v>107</v>
      </c>
      <c r="L92" s="49"/>
      <c r="M92" s="49"/>
      <c r="N92" s="49"/>
      <c r="O92" s="49"/>
      <c r="P92" s="49"/>
      <c r="Q92" s="49"/>
      <c r="R92" s="49"/>
      <c r="S92" s="49"/>
      <c r="T92" s="49"/>
      <c r="U92" s="50">
        <v>0.75</v>
      </c>
      <c r="V92" s="50"/>
      <c r="W92" s="13" t="s">
        <v>79</v>
      </c>
      <c r="X92" s="49" t="s">
        <v>39</v>
      </c>
      <c r="Y92" s="49"/>
      <c r="Z92" s="49"/>
      <c r="AA92" s="49"/>
      <c r="AB92" s="49"/>
      <c r="AC92" s="49"/>
      <c r="AD92" s="49"/>
      <c r="AE92" s="51">
        <v>0.2</v>
      </c>
      <c r="AF92" s="51"/>
      <c r="AG92" s="51">
        <f>AE92*5.678</f>
        <v>1.1355999999999999</v>
      </c>
      <c r="AH92" s="161"/>
      <c r="AS92" s="45"/>
      <c r="AT92" s="45"/>
      <c r="AU92" s="45"/>
      <c r="BR92" s="114"/>
      <c r="BS92" s="115"/>
      <c r="BT92" s="115"/>
      <c r="BU92" s="115"/>
      <c r="BV92" s="105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106"/>
      <c r="CK92" s="107" t="s">
        <v>127</v>
      </c>
      <c r="CL92" s="107"/>
      <c r="CM92" s="107"/>
      <c r="CN92" s="107"/>
      <c r="CO92" s="107"/>
      <c r="CP92" s="107"/>
      <c r="CQ92" s="107"/>
      <c r="CR92" s="107"/>
      <c r="CS92" s="108"/>
      <c r="CT92" s="109"/>
      <c r="CU92" s="110"/>
      <c r="CV92" s="110"/>
      <c r="CW92" s="110"/>
      <c r="CX92" s="111"/>
    </row>
    <row r="93" spans="1:102" ht="14.25" thickBot="1" x14ac:dyDescent="0.25">
      <c r="A93" s="24"/>
      <c r="B93" s="58"/>
      <c r="C93" s="59"/>
      <c r="D93" s="60"/>
      <c r="E93" s="41">
        <v>5</v>
      </c>
      <c r="F93" s="49" t="s">
        <v>108</v>
      </c>
      <c r="G93" s="49"/>
      <c r="H93" s="49"/>
      <c r="I93" s="49"/>
      <c r="J93" s="49"/>
      <c r="K93" s="49" t="s">
        <v>118</v>
      </c>
      <c r="L93" s="49"/>
      <c r="M93" s="49"/>
      <c r="N93" s="49"/>
      <c r="O93" s="49"/>
      <c r="P93" s="49"/>
      <c r="Q93" s="49"/>
      <c r="R93" s="49"/>
      <c r="S93" s="49"/>
      <c r="T93" s="49"/>
      <c r="U93" s="50">
        <v>2</v>
      </c>
      <c r="V93" s="50"/>
      <c r="W93" s="13" t="s">
        <v>79</v>
      </c>
      <c r="X93" s="49" t="s">
        <v>39</v>
      </c>
      <c r="Y93" s="49"/>
      <c r="Z93" s="49"/>
      <c r="AA93" s="49"/>
      <c r="AB93" s="49"/>
      <c r="AC93" s="49"/>
      <c r="AD93" s="49"/>
      <c r="AE93" s="51">
        <v>0.48</v>
      </c>
      <c r="AF93" s="51"/>
      <c r="AG93" s="51">
        <f>AE93*5.678</f>
        <v>2.7254399999999999</v>
      </c>
      <c r="AH93" s="161"/>
      <c r="AS93" s="45"/>
      <c r="AT93" s="45"/>
      <c r="AU93" s="45"/>
      <c r="BR93" s="116"/>
      <c r="BS93" s="117"/>
      <c r="BT93" s="117"/>
      <c r="BU93" s="117"/>
      <c r="BV93" s="134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135"/>
      <c r="CK93" s="136" t="s">
        <v>126</v>
      </c>
      <c r="CL93" s="136"/>
      <c r="CM93" s="136"/>
      <c r="CN93" s="136"/>
      <c r="CO93" s="136"/>
      <c r="CP93" s="136"/>
      <c r="CQ93" s="136"/>
      <c r="CR93" s="136"/>
      <c r="CS93" s="137"/>
      <c r="CT93" s="138"/>
      <c r="CU93" s="139"/>
      <c r="CV93" s="139"/>
      <c r="CW93" s="139"/>
      <c r="CX93" s="140"/>
    </row>
    <row r="94" spans="1:102" ht="14.25" thickBot="1" x14ac:dyDescent="0.25">
      <c r="A94" s="24"/>
      <c r="B94" s="61"/>
      <c r="C94" s="62"/>
      <c r="D94" s="63"/>
      <c r="E94" s="41">
        <v>6</v>
      </c>
      <c r="F94" s="49" t="s">
        <v>89</v>
      </c>
      <c r="G94" s="49"/>
      <c r="H94" s="49"/>
      <c r="I94" s="49"/>
      <c r="J94" s="49"/>
      <c r="K94" s="49" t="s">
        <v>136</v>
      </c>
      <c r="L94" s="49"/>
      <c r="M94" s="49"/>
      <c r="N94" s="49"/>
      <c r="O94" s="49"/>
      <c r="P94" s="49"/>
      <c r="Q94" s="49"/>
      <c r="R94" s="49"/>
      <c r="S94" s="49"/>
      <c r="T94" s="49"/>
      <c r="U94" s="50">
        <v>7.25</v>
      </c>
      <c r="V94" s="50"/>
      <c r="W94" s="13" t="s">
        <v>79</v>
      </c>
      <c r="X94" s="49" t="s">
        <v>94</v>
      </c>
      <c r="Y94" s="49"/>
      <c r="Z94" s="49" t="s">
        <v>85</v>
      </c>
      <c r="AA94" s="49"/>
      <c r="AB94" s="49"/>
      <c r="AC94" s="49"/>
      <c r="AD94" s="49"/>
      <c r="AE94" s="51">
        <f>AF85</f>
        <v>4.3553834556963889</v>
      </c>
      <c r="AF94" s="51"/>
      <c r="AG94" s="51">
        <f>AE94*5.678</f>
        <v>24.729867261444095</v>
      </c>
      <c r="AH94" s="161"/>
      <c r="AS94" s="45"/>
      <c r="AT94" s="45"/>
      <c r="AU94" s="45"/>
      <c r="BR94" s="68" t="s">
        <v>25</v>
      </c>
      <c r="BS94" s="69"/>
      <c r="BT94" s="69"/>
      <c r="BU94" s="69"/>
      <c r="BV94" s="70"/>
      <c r="BW94" s="71">
        <v>8</v>
      </c>
      <c r="BX94" s="72"/>
      <c r="BY94" s="88" t="s">
        <v>21</v>
      </c>
      <c r="BZ94" s="89"/>
      <c r="CA94" s="90">
        <f>BW94*25.4</f>
        <v>203.2</v>
      </c>
      <c r="CB94" s="91"/>
      <c r="CC94" s="88" t="s">
        <v>3</v>
      </c>
      <c r="CD94" s="92"/>
      <c r="CE94" s="1"/>
      <c r="CF94" s="1"/>
      <c r="CG94" s="1"/>
      <c r="CH94" s="73"/>
      <c r="CI94" s="2"/>
      <c r="CJ94" s="2"/>
      <c r="CK94" s="3"/>
      <c r="CL94" s="3"/>
      <c r="CM94" s="3"/>
      <c r="CN94" s="76">
        <v>100</v>
      </c>
      <c r="CO94" s="76"/>
      <c r="CP94" s="3"/>
      <c r="CQ94" s="3"/>
      <c r="CR94" s="3"/>
      <c r="CS94" s="3"/>
      <c r="CT94" s="3"/>
      <c r="CU94" s="4"/>
      <c r="CV94" s="4"/>
      <c r="CW94" s="4"/>
      <c r="CX94" s="5"/>
    </row>
    <row r="95" spans="1:102" ht="15.75" thickTop="1" x14ac:dyDescent="0.3">
      <c r="A95" s="24"/>
      <c r="B95" s="55" t="s">
        <v>78</v>
      </c>
      <c r="C95" s="56"/>
      <c r="D95" s="57"/>
      <c r="E95" s="15">
        <v>7</v>
      </c>
      <c r="F95" s="64" t="s">
        <v>52</v>
      </c>
      <c r="G95" s="64"/>
      <c r="H95" s="64"/>
      <c r="I95" s="64"/>
      <c r="J95" s="64"/>
      <c r="K95" s="64" t="s">
        <v>54</v>
      </c>
      <c r="L95" s="64"/>
      <c r="M95" s="64"/>
      <c r="N95" s="64"/>
      <c r="O95" s="64"/>
      <c r="P95" s="64"/>
      <c r="Q95" s="64"/>
      <c r="R95" s="64"/>
      <c r="S95" s="64"/>
      <c r="T95" s="64"/>
      <c r="U95" s="65"/>
      <c r="V95" s="65"/>
      <c r="W95" s="12" t="s">
        <v>79</v>
      </c>
      <c r="X95" s="64" t="s">
        <v>110</v>
      </c>
      <c r="Y95" s="64"/>
      <c r="Z95" s="64"/>
      <c r="AA95" s="64"/>
      <c r="AB95" s="64"/>
      <c r="AC95" s="64"/>
      <c r="AD95" s="64"/>
      <c r="AE95" s="66"/>
      <c r="AF95" s="66"/>
      <c r="AG95" s="66"/>
      <c r="AH95" s="162"/>
      <c r="AS95" s="45"/>
      <c r="AT95" s="45"/>
      <c r="AU95" s="45"/>
      <c r="BR95" s="77" t="s">
        <v>23</v>
      </c>
      <c r="BS95" s="78"/>
      <c r="BT95" s="78"/>
      <c r="BU95" s="78"/>
      <c r="BV95" s="79"/>
      <c r="BW95" s="80">
        <v>8.5000000000000006E-3</v>
      </c>
      <c r="BX95" s="81"/>
      <c r="BY95" s="86" t="s">
        <v>1</v>
      </c>
      <c r="BZ95" s="95"/>
      <c r="CA95" s="93">
        <f>CA94</f>
        <v>203.2</v>
      </c>
      <c r="CB95" s="94"/>
      <c r="CC95" s="6" t="s">
        <v>0</v>
      </c>
      <c r="CD95" s="82">
        <f>BW95*CA95</f>
        <v>1.7272000000000001</v>
      </c>
      <c r="CE95" s="83"/>
      <c r="CF95" s="86" t="s">
        <v>69</v>
      </c>
      <c r="CG95" s="87"/>
      <c r="CH95" s="74"/>
      <c r="CI95" s="85" t="s">
        <v>19</v>
      </c>
      <c r="CJ95" s="85"/>
      <c r="CK95" s="85"/>
      <c r="CL95" s="85"/>
      <c r="CM95" s="85"/>
      <c r="CN95" s="7"/>
      <c r="CO95" s="7"/>
      <c r="CP95" s="85" t="s">
        <v>20</v>
      </c>
      <c r="CQ95" s="85"/>
      <c r="CR95" s="85"/>
      <c r="CS95" s="85"/>
      <c r="CT95" s="85"/>
      <c r="CU95" s="7"/>
      <c r="CV95" s="7"/>
      <c r="CW95" s="7"/>
      <c r="CX95" s="8"/>
    </row>
    <row r="96" spans="1:102" ht="15.75" thickBot="1" x14ac:dyDescent="0.25">
      <c r="A96" s="24"/>
      <c r="B96" s="58"/>
      <c r="C96" s="59"/>
      <c r="D96" s="60"/>
      <c r="E96" s="41">
        <v>8</v>
      </c>
      <c r="F96" s="49" t="s">
        <v>53</v>
      </c>
      <c r="G96" s="49"/>
      <c r="H96" s="49"/>
      <c r="I96" s="49"/>
      <c r="J96" s="49"/>
      <c r="K96" s="49" t="s">
        <v>30</v>
      </c>
      <c r="L96" s="49"/>
      <c r="M96" s="49"/>
      <c r="N96" s="49"/>
      <c r="O96" s="49"/>
      <c r="P96" s="49"/>
      <c r="Q96" s="49"/>
      <c r="R96" s="49"/>
      <c r="S96" s="49"/>
      <c r="T96" s="49"/>
      <c r="U96" s="50">
        <v>0.625</v>
      </c>
      <c r="V96" s="50"/>
      <c r="W96" s="13" t="s">
        <v>79</v>
      </c>
      <c r="X96" s="49"/>
      <c r="Y96" s="49"/>
      <c r="Z96" s="49"/>
      <c r="AA96" s="49"/>
      <c r="AB96" s="49"/>
      <c r="AC96" s="49"/>
      <c r="AD96" s="49"/>
      <c r="AE96" s="51">
        <v>0.1</v>
      </c>
      <c r="AF96" s="51"/>
      <c r="AG96" s="51">
        <f>AE96*5.678</f>
        <v>0.56779999999999997</v>
      </c>
      <c r="AH96" s="161"/>
      <c r="AS96" s="45"/>
      <c r="AT96" s="45"/>
      <c r="AU96" s="45"/>
      <c r="BR96" s="143" t="s">
        <v>70</v>
      </c>
      <c r="BS96" s="144"/>
      <c r="BT96" s="144"/>
      <c r="BU96" s="144"/>
      <c r="BV96" s="145"/>
      <c r="BW96" s="146">
        <v>40</v>
      </c>
      <c r="BX96" s="147"/>
      <c r="BY96" s="96" t="s">
        <v>4</v>
      </c>
      <c r="BZ96" s="97"/>
      <c r="CA96" s="98">
        <v>5.6779999999999999</v>
      </c>
      <c r="CB96" s="99"/>
      <c r="CC96" s="9" t="s">
        <v>0</v>
      </c>
      <c r="CD96" s="148">
        <f>BW96/CA96</f>
        <v>7.0447340612891862</v>
      </c>
      <c r="CE96" s="149"/>
      <c r="CF96" s="96" t="s">
        <v>71</v>
      </c>
      <c r="CG96" s="100"/>
      <c r="CH96" s="74"/>
      <c r="CI96" s="150" t="s">
        <v>72</v>
      </c>
      <c r="CJ96" s="84">
        <v>10</v>
      </c>
      <c r="CK96" s="84"/>
      <c r="CL96" s="84"/>
      <c r="CM96" s="150" t="s">
        <v>73</v>
      </c>
      <c r="CN96" s="169" t="s">
        <v>74</v>
      </c>
      <c r="CO96" s="169"/>
      <c r="CP96" s="54" t="s">
        <v>72</v>
      </c>
      <c r="CQ96" s="84">
        <v>90</v>
      </c>
      <c r="CR96" s="84"/>
      <c r="CS96" s="84"/>
      <c r="CT96" s="54" t="s">
        <v>73</v>
      </c>
      <c r="CU96" s="169" t="s">
        <v>0</v>
      </c>
      <c r="CV96" s="165">
        <f>CN94/((CJ96/CJ97)+(CQ96/CQ97))</f>
        <v>5.3864168413769713</v>
      </c>
      <c r="CW96" s="165"/>
      <c r="CX96" s="166"/>
    </row>
    <row r="97" spans="1:102" ht="14.25" thickTop="1" x14ac:dyDescent="0.2">
      <c r="A97" s="24"/>
      <c r="B97" s="58"/>
      <c r="C97" s="59"/>
      <c r="D97" s="60"/>
      <c r="E97" s="41">
        <v>9</v>
      </c>
      <c r="F97" s="49" t="s">
        <v>32</v>
      </c>
      <c r="G97" s="49"/>
      <c r="H97" s="49"/>
      <c r="I97" s="49"/>
      <c r="J97" s="49"/>
      <c r="K97" s="49" t="s">
        <v>31</v>
      </c>
      <c r="L97" s="49"/>
      <c r="M97" s="49"/>
      <c r="N97" s="49"/>
      <c r="O97" s="49"/>
      <c r="P97" s="49"/>
      <c r="Q97" s="49"/>
      <c r="R97" s="49"/>
      <c r="S97" s="49"/>
      <c r="T97" s="49"/>
      <c r="U97" s="50"/>
      <c r="V97" s="50"/>
      <c r="W97" s="13" t="s">
        <v>79</v>
      </c>
      <c r="X97" s="49"/>
      <c r="Y97" s="49"/>
      <c r="Z97" s="49"/>
      <c r="AA97" s="49"/>
      <c r="AB97" s="49"/>
      <c r="AC97" s="49"/>
      <c r="AD97" s="49"/>
      <c r="AE97" s="51"/>
      <c r="AF97" s="51"/>
      <c r="AG97" s="51"/>
      <c r="AH97" s="161"/>
      <c r="AS97" s="45"/>
      <c r="AT97" s="45"/>
      <c r="AU97" s="45"/>
      <c r="BR97" s="101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4"/>
      <c r="CI97" s="150"/>
      <c r="CJ97" s="103">
        <f>CD95</f>
        <v>1.7272000000000001</v>
      </c>
      <c r="CK97" s="103"/>
      <c r="CL97" s="103"/>
      <c r="CM97" s="150"/>
      <c r="CN97" s="169"/>
      <c r="CO97" s="169"/>
      <c r="CP97" s="54"/>
      <c r="CQ97" s="103">
        <f>CD96</f>
        <v>7.0447340612891862</v>
      </c>
      <c r="CR97" s="103"/>
      <c r="CS97" s="103"/>
      <c r="CT97" s="54"/>
      <c r="CU97" s="169"/>
      <c r="CV97" s="167" t="s">
        <v>18</v>
      </c>
      <c r="CW97" s="167"/>
      <c r="CX97" s="168"/>
    </row>
    <row r="98" spans="1:102" ht="14.25" thickBot="1" x14ac:dyDescent="0.25">
      <c r="A98" s="24"/>
      <c r="B98" s="61"/>
      <c r="C98" s="62"/>
      <c r="D98" s="63"/>
      <c r="E98" s="41">
        <v>10</v>
      </c>
      <c r="F98" s="49" t="s">
        <v>7</v>
      </c>
      <c r="G98" s="49"/>
      <c r="H98" s="49"/>
      <c r="I98" s="49"/>
      <c r="J98" s="49"/>
      <c r="K98" s="49" t="s">
        <v>34</v>
      </c>
      <c r="L98" s="49"/>
      <c r="M98" s="49"/>
      <c r="N98" s="49"/>
      <c r="O98" s="49"/>
      <c r="P98" s="49"/>
      <c r="Q98" s="49"/>
      <c r="R98" s="49"/>
      <c r="S98" s="49"/>
      <c r="T98" s="49"/>
      <c r="U98" s="50"/>
      <c r="V98" s="50"/>
      <c r="W98" s="13" t="s">
        <v>79</v>
      </c>
      <c r="X98" s="49"/>
      <c r="Y98" s="49"/>
      <c r="Z98" s="49"/>
      <c r="AA98" s="49"/>
      <c r="AB98" s="49"/>
      <c r="AC98" s="49"/>
      <c r="AD98" s="49"/>
      <c r="AE98" s="51">
        <v>0.11</v>
      </c>
      <c r="AF98" s="51"/>
      <c r="AG98" s="51">
        <f>AE98*5.678</f>
        <v>0.62458000000000002</v>
      </c>
      <c r="AH98" s="161"/>
      <c r="AS98" s="45"/>
      <c r="AT98" s="45"/>
      <c r="AU98" s="45"/>
      <c r="BR98" s="102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1"/>
      <c r="CJ98" s="104" t="s">
        <v>75</v>
      </c>
      <c r="CK98" s="104"/>
      <c r="CL98" s="104"/>
      <c r="CM98" s="1"/>
      <c r="CN98" s="1"/>
      <c r="CO98" s="1"/>
      <c r="CP98" s="1"/>
      <c r="CQ98" s="104" t="s">
        <v>76</v>
      </c>
      <c r="CR98" s="104"/>
      <c r="CS98" s="104"/>
      <c r="CT98" s="1"/>
      <c r="CU98" s="1"/>
      <c r="CV98" s="1"/>
      <c r="CW98" s="1"/>
      <c r="CX98" s="10"/>
    </row>
    <row r="99" spans="1:102" ht="14.25" thickBot="1" x14ac:dyDescent="0.25">
      <c r="A99" s="24"/>
      <c r="B99" s="151" t="s">
        <v>17</v>
      </c>
      <c r="C99" s="152"/>
      <c r="D99" s="153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7"/>
      <c r="U99" s="158">
        <f>SUM(U89:V98)</f>
        <v>11.375</v>
      </c>
      <c r="V99" s="158"/>
      <c r="W99" s="17" t="s">
        <v>79</v>
      </c>
      <c r="X99" s="159"/>
      <c r="Y99" s="156"/>
      <c r="Z99" s="156"/>
      <c r="AA99" s="156"/>
      <c r="AB99" s="156"/>
      <c r="AC99" s="156"/>
      <c r="AD99" s="157"/>
      <c r="AE99" s="154">
        <f>SUM(AE89:AF98)</f>
        <v>5.4363834556963893</v>
      </c>
      <c r="AF99" s="154"/>
      <c r="AG99" s="154">
        <f>SUM(AG89:AH98)</f>
        <v>30.867785261444094</v>
      </c>
      <c r="AH99" s="155"/>
      <c r="AS99" s="45"/>
      <c r="AT99" s="45"/>
      <c r="AU99" s="45"/>
      <c r="BR99" s="163" t="s">
        <v>22</v>
      </c>
      <c r="BS99" s="67"/>
      <c r="BT99" s="164"/>
      <c r="BU99" s="11" t="s">
        <v>16</v>
      </c>
      <c r="BV99" s="67" t="s">
        <v>9</v>
      </c>
      <c r="BW99" s="67"/>
      <c r="BX99" s="67"/>
      <c r="BY99" s="67"/>
      <c r="BZ99" s="67"/>
      <c r="CA99" s="67" t="s">
        <v>12</v>
      </c>
      <c r="CB99" s="67"/>
      <c r="CC99" s="67"/>
      <c r="CD99" s="67"/>
      <c r="CE99" s="67"/>
      <c r="CF99" s="67"/>
      <c r="CG99" s="67"/>
      <c r="CH99" s="67"/>
      <c r="CI99" s="67"/>
      <c r="CJ99" s="67"/>
      <c r="CK99" s="67" t="s">
        <v>2</v>
      </c>
      <c r="CL99" s="67"/>
      <c r="CM99" s="67"/>
      <c r="CN99" s="141" t="s">
        <v>27</v>
      </c>
      <c r="CO99" s="142"/>
      <c r="CP99" s="67" t="s">
        <v>13</v>
      </c>
      <c r="CQ99" s="67"/>
      <c r="CR99" s="67"/>
      <c r="CS99" s="67"/>
      <c r="CT99" s="67"/>
      <c r="CU99" s="67" t="s">
        <v>5</v>
      </c>
      <c r="CV99" s="67"/>
      <c r="CW99" s="67" t="s">
        <v>11</v>
      </c>
      <c r="CX99" s="164"/>
    </row>
    <row r="100" spans="1:102" x14ac:dyDescent="0.2">
      <c r="A100" s="24"/>
      <c r="AS100" s="45"/>
      <c r="AT100" s="45"/>
      <c r="AU100" s="45"/>
      <c r="BR100" s="55" t="s">
        <v>77</v>
      </c>
      <c r="BS100" s="56"/>
      <c r="BT100" s="57"/>
      <c r="BU100" s="15">
        <v>1</v>
      </c>
      <c r="BV100" s="64" t="s">
        <v>6</v>
      </c>
      <c r="BW100" s="64"/>
      <c r="BX100" s="64"/>
      <c r="BY100" s="64"/>
      <c r="BZ100" s="64"/>
      <c r="CA100" s="64" t="s">
        <v>34</v>
      </c>
      <c r="CB100" s="64"/>
      <c r="CC100" s="64"/>
      <c r="CD100" s="64"/>
      <c r="CE100" s="64"/>
      <c r="CF100" s="64"/>
      <c r="CG100" s="64"/>
      <c r="CH100" s="64"/>
      <c r="CI100" s="64"/>
      <c r="CJ100" s="64"/>
      <c r="CK100" s="65"/>
      <c r="CL100" s="65"/>
      <c r="CM100" s="12" t="s">
        <v>79</v>
      </c>
      <c r="CN100" s="64"/>
      <c r="CO100" s="64"/>
      <c r="CP100" s="64"/>
      <c r="CQ100" s="64"/>
      <c r="CR100" s="64"/>
      <c r="CS100" s="64"/>
      <c r="CT100" s="64"/>
      <c r="CU100" s="66">
        <v>0.03</v>
      </c>
      <c r="CV100" s="66"/>
      <c r="CW100" s="66">
        <f>CU100*5.678</f>
        <v>0.17033999999999999</v>
      </c>
      <c r="CX100" s="162"/>
    </row>
    <row r="101" spans="1:102" x14ac:dyDescent="0.2">
      <c r="A101" s="24"/>
      <c r="AS101" s="45"/>
      <c r="AT101" s="45"/>
      <c r="AU101" s="45"/>
      <c r="BR101" s="58"/>
      <c r="BS101" s="59"/>
      <c r="BT101" s="60"/>
      <c r="BU101" s="34">
        <v>2</v>
      </c>
      <c r="BV101" s="171" t="s">
        <v>50</v>
      </c>
      <c r="BW101" s="171"/>
      <c r="BX101" s="171"/>
      <c r="BY101" s="171"/>
      <c r="BZ101" s="171"/>
      <c r="CA101" s="171" t="s">
        <v>123</v>
      </c>
      <c r="CB101" s="171"/>
      <c r="CC101" s="171"/>
      <c r="CD101" s="171"/>
      <c r="CE101" s="171"/>
      <c r="CF101" s="171"/>
      <c r="CG101" s="171"/>
      <c r="CH101" s="171"/>
      <c r="CI101" s="171"/>
      <c r="CJ101" s="171"/>
      <c r="CK101" s="170"/>
      <c r="CL101" s="170"/>
      <c r="CM101" s="31" t="s">
        <v>79</v>
      </c>
      <c r="CN101" s="171"/>
      <c r="CO101" s="171"/>
      <c r="CP101" s="171"/>
      <c r="CQ101" s="171"/>
      <c r="CR101" s="171"/>
      <c r="CS101" s="171"/>
      <c r="CT101" s="171"/>
      <c r="CU101" s="172">
        <v>0.08</v>
      </c>
      <c r="CV101" s="172"/>
      <c r="CW101" s="172">
        <f>CU101*5.678</f>
        <v>0.45423999999999998</v>
      </c>
      <c r="CX101" s="173"/>
    </row>
    <row r="102" spans="1:102" ht="14.25" thickBot="1" x14ac:dyDescent="0.25">
      <c r="A102" s="24"/>
      <c r="AS102" s="45"/>
      <c r="AT102" s="45"/>
      <c r="AU102" s="45"/>
      <c r="BR102" s="61"/>
      <c r="BS102" s="62"/>
      <c r="BT102" s="63"/>
      <c r="BU102" s="30">
        <v>3</v>
      </c>
      <c r="BV102" s="171" t="s">
        <v>51</v>
      </c>
      <c r="BW102" s="171"/>
      <c r="BX102" s="171"/>
      <c r="BY102" s="171"/>
      <c r="BZ102" s="171"/>
      <c r="CA102" s="171" t="s">
        <v>66</v>
      </c>
      <c r="CB102" s="171"/>
      <c r="CC102" s="171"/>
      <c r="CD102" s="171"/>
      <c r="CE102" s="171"/>
      <c r="CF102" s="171"/>
      <c r="CG102" s="171"/>
      <c r="CH102" s="171"/>
      <c r="CI102" s="171"/>
      <c r="CJ102" s="171"/>
      <c r="CK102" s="170"/>
      <c r="CL102" s="170"/>
      <c r="CM102" s="31" t="s">
        <v>79</v>
      </c>
      <c r="CN102" s="171"/>
      <c r="CO102" s="171"/>
      <c r="CP102" s="171"/>
      <c r="CQ102" s="171"/>
      <c r="CR102" s="171"/>
      <c r="CS102" s="171"/>
      <c r="CT102" s="171"/>
      <c r="CU102" s="172"/>
      <c r="CV102" s="172"/>
      <c r="CW102" s="172"/>
      <c r="CX102" s="173"/>
    </row>
    <row r="103" spans="1:102" ht="14.25" thickBot="1" x14ac:dyDescent="0.25">
      <c r="A103" s="24"/>
      <c r="AS103" s="45"/>
      <c r="AT103" s="45"/>
      <c r="AU103" s="45"/>
      <c r="BR103" s="151" t="s">
        <v>10</v>
      </c>
      <c r="BS103" s="152"/>
      <c r="BT103" s="153"/>
      <c r="BU103" s="18">
        <v>6</v>
      </c>
      <c r="BV103" s="120" t="s">
        <v>122</v>
      </c>
      <c r="BW103" s="120"/>
      <c r="BX103" s="120"/>
      <c r="BY103" s="120"/>
      <c r="BZ103" s="120"/>
      <c r="CA103" s="120" t="s">
        <v>121</v>
      </c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258">
        <v>11.25</v>
      </c>
      <c r="CL103" s="258"/>
      <c r="CM103" s="19" t="s">
        <v>79</v>
      </c>
      <c r="CN103" s="120" t="s">
        <v>28</v>
      </c>
      <c r="CO103" s="120"/>
      <c r="CP103" s="120" t="s">
        <v>155</v>
      </c>
      <c r="CQ103" s="120"/>
      <c r="CR103" s="120"/>
      <c r="CS103" s="120"/>
      <c r="CT103" s="120"/>
      <c r="CU103" s="174">
        <f>CV96</f>
        <v>5.3864168413769713</v>
      </c>
      <c r="CV103" s="174"/>
      <c r="CW103" s="174">
        <f>CU103*5.678</f>
        <v>30.584074825338444</v>
      </c>
      <c r="CX103" s="175"/>
    </row>
    <row r="104" spans="1:102" x14ac:dyDescent="0.2">
      <c r="A104" s="24"/>
      <c r="AS104" s="45"/>
      <c r="AT104" s="45"/>
      <c r="AU104" s="45"/>
      <c r="BR104" s="55" t="s">
        <v>78</v>
      </c>
      <c r="BS104" s="56"/>
      <c r="BT104" s="57"/>
      <c r="BU104" s="15">
        <v>7</v>
      </c>
      <c r="BV104" s="64" t="s">
        <v>52</v>
      </c>
      <c r="BW104" s="64"/>
      <c r="BX104" s="64"/>
      <c r="BY104" s="64"/>
      <c r="BZ104" s="64"/>
      <c r="CA104" s="64" t="s">
        <v>54</v>
      </c>
      <c r="CB104" s="64"/>
      <c r="CC104" s="64"/>
      <c r="CD104" s="64"/>
      <c r="CE104" s="64"/>
      <c r="CF104" s="64"/>
      <c r="CG104" s="64"/>
      <c r="CH104" s="64"/>
      <c r="CI104" s="64"/>
      <c r="CJ104" s="64"/>
      <c r="CK104" s="65"/>
      <c r="CL104" s="65"/>
      <c r="CM104" s="12" t="s">
        <v>79</v>
      </c>
      <c r="CN104" s="64"/>
      <c r="CO104" s="64"/>
      <c r="CP104" s="64"/>
      <c r="CQ104" s="64"/>
      <c r="CR104" s="64"/>
      <c r="CS104" s="64"/>
      <c r="CT104" s="64"/>
      <c r="CU104" s="66"/>
      <c r="CV104" s="66"/>
      <c r="CW104" s="66"/>
      <c r="CX104" s="162"/>
    </row>
    <row r="105" spans="1:102" x14ac:dyDescent="0.2">
      <c r="A105" s="24"/>
      <c r="AS105" s="45"/>
      <c r="AT105" s="45"/>
      <c r="AU105" s="45"/>
      <c r="BR105" s="58"/>
      <c r="BS105" s="59"/>
      <c r="BT105" s="60"/>
      <c r="BU105" s="44">
        <v>8</v>
      </c>
      <c r="BV105" s="49" t="s">
        <v>53</v>
      </c>
      <c r="BW105" s="49"/>
      <c r="BX105" s="49"/>
      <c r="BY105" s="49"/>
      <c r="BZ105" s="49"/>
      <c r="CA105" s="49" t="s">
        <v>30</v>
      </c>
      <c r="CB105" s="49"/>
      <c r="CC105" s="49"/>
      <c r="CD105" s="49"/>
      <c r="CE105" s="49"/>
      <c r="CF105" s="49"/>
      <c r="CG105" s="49"/>
      <c r="CH105" s="49"/>
      <c r="CI105" s="49"/>
      <c r="CJ105" s="49"/>
      <c r="CK105" s="50">
        <v>0.625</v>
      </c>
      <c r="CL105" s="50"/>
      <c r="CM105" s="13" t="s">
        <v>79</v>
      </c>
      <c r="CN105" s="49"/>
      <c r="CO105" s="49"/>
      <c r="CP105" s="49"/>
      <c r="CQ105" s="49"/>
      <c r="CR105" s="49"/>
      <c r="CS105" s="49"/>
      <c r="CT105" s="49"/>
      <c r="CU105" s="51">
        <v>0.1</v>
      </c>
      <c r="CV105" s="51"/>
      <c r="CW105" s="51">
        <f>CU105*5.678</f>
        <v>0.56779999999999997</v>
      </c>
      <c r="CX105" s="161"/>
    </row>
    <row r="106" spans="1:102" x14ac:dyDescent="0.2">
      <c r="A106" s="24"/>
      <c r="AS106" s="45"/>
      <c r="AT106" s="45"/>
      <c r="AU106" s="45"/>
      <c r="BR106" s="58"/>
      <c r="BS106" s="59"/>
      <c r="BT106" s="60"/>
      <c r="BU106" s="44">
        <v>9</v>
      </c>
      <c r="BV106" s="49" t="s">
        <v>32</v>
      </c>
      <c r="BW106" s="49"/>
      <c r="BX106" s="49"/>
      <c r="BY106" s="49"/>
      <c r="BZ106" s="49"/>
      <c r="CA106" s="49" t="s">
        <v>31</v>
      </c>
      <c r="CB106" s="49"/>
      <c r="CC106" s="49"/>
      <c r="CD106" s="49"/>
      <c r="CE106" s="49"/>
      <c r="CF106" s="49"/>
      <c r="CG106" s="49"/>
      <c r="CH106" s="49"/>
      <c r="CI106" s="49"/>
      <c r="CJ106" s="49"/>
      <c r="CK106" s="50"/>
      <c r="CL106" s="50"/>
      <c r="CM106" s="13" t="s">
        <v>79</v>
      </c>
      <c r="CN106" s="49"/>
      <c r="CO106" s="49"/>
      <c r="CP106" s="49"/>
      <c r="CQ106" s="49"/>
      <c r="CR106" s="49"/>
      <c r="CS106" s="49"/>
      <c r="CT106" s="49"/>
      <c r="CU106" s="51"/>
      <c r="CV106" s="51"/>
      <c r="CW106" s="51"/>
      <c r="CX106" s="161"/>
    </row>
    <row r="107" spans="1:102" ht="14.25" thickBot="1" x14ac:dyDescent="0.25">
      <c r="A107" s="24"/>
      <c r="AS107" s="45"/>
      <c r="AT107" s="45"/>
      <c r="AU107" s="45"/>
      <c r="BR107" s="61"/>
      <c r="BS107" s="62"/>
      <c r="BT107" s="63"/>
      <c r="BU107" s="44">
        <v>10</v>
      </c>
      <c r="BV107" s="49" t="s">
        <v>7</v>
      </c>
      <c r="BW107" s="49"/>
      <c r="BX107" s="49"/>
      <c r="BY107" s="49"/>
      <c r="BZ107" s="49"/>
      <c r="CA107" s="49" t="s">
        <v>34</v>
      </c>
      <c r="CB107" s="49"/>
      <c r="CC107" s="49"/>
      <c r="CD107" s="49"/>
      <c r="CE107" s="49"/>
      <c r="CF107" s="49"/>
      <c r="CG107" s="49"/>
      <c r="CH107" s="49"/>
      <c r="CI107" s="49"/>
      <c r="CJ107" s="49"/>
      <c r="CK107" s="50"/>
      <c r="CL107" s="50"/>
      <c r="CM107" s="13" t="s">
        <v>79</v>
      </c>
      <c r="CN107" s="49"/>
      <c r="CO107" s="49"/>
      <c r="CP107" s="49"/>
      <c r="CQ107" s="49"/>
      <c r="CR107" s="49"/>
      <c r="CS107" s="49"/>
      <c r="CT107" s="49"/>
      <c r="CU107" s="51">
        <v>0.11</v>
      </c>
      <c r="CV107" s="51"/>
      <c r="CW107" s="51">
        <f>CU107*5.678</f>
        <v>0.62458000000000002</v>
      </c>
      <c r="CX107" s="161"/>
    </row>
    <row r="108" spans="1:102" ht="14.25" thickBot="1" x14ac:dyDescent="0.25">
      <c r="A108" s="24"/>
      <c r="AS108" s="45"/>
      <c r="AT108" s="45"/>
      <c r="AU108" s="45"/>
      <c r="BR108" s="151" t="s">
        <v>17</v>
      </c>
      <c r="BS108" s="152"/>
      <c r="BT108" s="153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7"/>
      <c r="CK108" s="158">
        <f>SUM(CK100:CL107)</f>
        <v>11.875</v>
      </c>
      <c r="CL108" s="158"/>
      <c r="CM108" s="17" t="s">
        <v>79</v>
      </c>
      <c r="CN108" s="159"/>
      <c r="CO108" s="156"/>
      <c r="CP108" s="156"/>
      <c r="CQ108" s="156"/>
      <c r="CR108" s="156"/>
      <c r="CS108" s="156"/>
      <c r="CT108" s="157"/>
      <c r="CU108" s="154">
        <f>SUM(CU100:CV107)</f>
        <v>5.7064168413769716</v>
      </c>
      <c r="CV108" s="154"/>
      <c r="CW108" s="154">
        <f>SUM(CW100:CX107)</f>
        <v>32.401034825338442</v>
      </c>
      <c r="CX108" s="155"/>
    </row>
    <row r="109" spans="1:102" x14ac:dyDescent="0.2">
      <c r="A109" s="24"/>
      <c r="AS109" s="45"/>
      <c r="AT109" s="45"/>
      <c r="AU109" s="45"/>
    </row>
    <row r="110" spans="1:102" x14ac:dyDescent="0.2">
      <c r="A110" s="24"/>
      <c r="AS110" s="45"/>
      <c r="AT110" s="45"/>
      <c r="AU110" s="45"/>
    </row>
    <row r="111" spans="1:102" x14ac:dyDescent="0.2">
      <c r="A111" s="24"/>
      <c r="AS111" s="45"/>
      <c r="AT111" s="45"/>
      <c r="AU111" s="45"/>
    </row>
    <row r="112" spans="1:102" x14ac:dyDescent="0.2">
      <c r="A112" s="24"/>
      <c r="AS112" s="45"/>
      <c r="AT112" s="45"/>
      <c r="AU112" s="45"/>
    </row>
    <row r="113" spans="1:47" x14ac:dyDescent="0.2">
      <c r="A113" s="24"/>
      <c r="AS113" s="45"/>
      <c r="AT113" s="45"/>
      <c r="AU113" s="45"/>
    </row>
    <row r="114" spans="1:47" x14ac:dyDescent="0.2">
      <c r="A114" s="24"/>
      <c r="AS114" s="45"/>
      <c r="AT114" s="45"/>
      <c r="AU114" s="45"/>
    </row>
    <row r="115" spans="1:47" x14ac:dyDescent="0.2">
      <c r="A115" s="24"/>
      <c r="AS115" s="45"/>
      <c r="AT115" s="45"/>
      <c r="AU115" s="45"/>
    </row>
    <row r="116" spans="1:47" x14ac:dyDescent="0.2">
      <c r="A116" s="24"/>
      <c r="AS116" s="45"/>
      <c r="AT116" s="45"/>
      <c r="AU116" s="45"/>
    </row>
    <row r="117" spans="1:47" x14ac:dyDescent="0.2">
      <c r="A117" s="24"/>
      <c r="AS117" s="45"/>
      <c r="AT117" s="45"/>
      <c r="AU117" s="45"/>
    </row>
    <row r="118" spans="1:47" x14ac:dyDescent="0.2">
      <c r="A118" s="24"/>
      <c r="AS118" s="45"/>
      <c r="AT118" s="45"/>
      <c r="AU118" s="45"/>
    </row>
    <row r="119" spans="1:47" x14ac:dyDescent="0.2">
      <c r="A119" s="24"/>
      <c r="AS119" s="45"/>
      <c r="AT119" s="45"/>
      <c r="AU119" s="45"/>
    </row>
    <row r="120" spans="1:47" x14ac:dyDescent="0.2">
      <c r="A120" s="24"/>
      <c r="AS120" s="45"/>
      <c r="AT120" s="45"/>
      <c r="AU120" s="45"/>
    </row>
    <row r="121" spans="1:47" x14ac:dyDescent="0.2">
      <c r="A121" s="24"/>
      <c r="AS121" s="45"/>
      <c r="AT121" s="45"/>
      <c r="AU121" s="45"/>
    </row>
    <row r="122" spans="1:47" x14ac:dyDescent="0.2">
      <c r="A122" s="24"/>
      <c r="AS122" s="45"/>
      <c r="AT122" s="45"/>
      <c r="AU122" s="45"/>
    </row>
    <row r="123" spans="1:47" x14ac:dyDescent="0.2">
      <c r="A123" s="24"/>
      <c r="AS123" s="45"/>
      <c r="AT123" s="45"/>
      <c r="AU123" s="45"/>
    </row>
    <row r="124" spans="1:47" x14ac:dyDescent="0.2">
      <c r="A124" s="24"/>
      <c r="AS124" s="45"/>
      <c r="AT124" s="45"/>
      <c r="AU124" s="45"/>
    </row>
    <row r="125" spans="1:47" x14ac:dyDescent="0.2">
      <c r="A125" s="24"/>
      <c r="AS125" s="45"/>
      <c r="AT125" s="45"/>
      <c r="AU125" s="45"/>
    </row>
    <row r="126" spans="1:47" x14ac:dyDescent="0.2">
      <c r="A126" s="24"/>
      <c r="AS126" s="45"/>
      <c r="AT126" s="45"/>
      <c r="AU126" s="45"/>
    </row>
    <row r="127" spans="1:47" x14ac:dyDescent="0.2">
      <c r="A127" s="24"/>
      <c r="AS127" s="45"/>
      <c r="AT127" s="45"/>
      <c r="AU127" s="45"/>
    </row>
    <row r="128" spans="1:47" x14ac:dyDescent="0.2">
      <c r="A128" s="24"/>
      <c r="AS128" s="45"/>
      <c r="AT128" s="45"/>
      <c r="AU128" s="45"/>
    </row>
    <row r="129" spans="1:47" x14ac:dyDescent="0.2">
      <c r="A129" s="24"/>
      <c r="AS129" s="45"/>
      <c r="AT129" s="45"/>
      <c r="AU129" s="45"/>
    </row>
    <row r="130" spans="1:47" x14ac:dyDescent="0.2">
      <c r="A130" s="24"/>
      <c r="AS130" s="45"/>
      <c r="AT130" s="45"/>
      <c r="AU130" s="45"/>
    </row>
    <row r="131" spans="1:47" x14ac:dyDescent="0.2">
      <c r="A131" s="24"/>
      <c r="AS131" s="45"/>
      <c r="AT131" s="45"/>
      <c r="AU131" s="45"/>
    </row>
    <row r="132" spans="1:47" x14ac:dyDescent="0.2">
      <c r="A132" s="24"/>
      <c r="AS132" s="45"/>
      <c r="AT132" s="45"/>
      <c r="AU132" s="45"/>
    </row>
    <row r="133" spans="1:47" x14ac:dyDescent="0.2">
      <c r="A133" s="24"/>
      <c r="AS133" s="45"/>
      <c r="AT133" s="45"/>
      <c r="AU133" s="45"/>
    </row>
    <row r="134" spans="1:47" x14ac:dyDescent="0.2">
      <c r="A134" s="24"/>
      <c r="AS134" s="45"/>
      <c r="AT134" s="45"/>
      <c r="AU134" s="45"/>
    </row>
    <row r="135" spans="1:47" x14ac:dyDescent="0.2">
      <c r="A135" s="24"/>
      <c r="AS135" s="45"/>
      <c r="AT135" s="45"/>
      <c r="AU135" s="45"/>
    </row>
    <row r="136" spans="1:47" x14ac:dyDescent="0.2">
      <c r="A136" s="24"/>
      <c r="AS136" s="45"/>
      <c r="AT136" s="45"/>
      <c r="AU136" s="45"/>
    </row>
    <row r="137" spans="1:47" x14ac:dyDescent="0.2">
      <c r="A137" s="24"/>
      <c r="AS137" s="45"/>
      <c r="AT137" s="45"/>
      <c r="AU137" s="45"/>
    </row>
    <row r="138" spans="1:47" x14ac:dyDescent="0.2">
      <c r="A138" s="24"/>
      <c r="AS138" s="45"/>
      <c r="AT138" s="45"/>
      <c r="AU138" s="45"/>
    </row>
    <row r="139" spans="1:47" x14ac:dyDescent="0.2">
      <c r="A139" s="24"/>
      <c r="AS139" s="45"/>
      <c r="AT139" s="45"/>
      <c r="AU139" s="45"/>
    </row>
    <row r="140" spans="1:47" x14ac:dyDescent="0.2">
      <c r="A140" s="24"/>
      <c r="AS140" s="45"/>
      <c r="AT140" s="45"/>
      <c r="AU140" s="45"/>
    </row>
    <row r="141" spans="1:47" x14ac:dyDescent="0.2">
      <c r="A141" s="24"/>
      <c r="AS141" s="45"/>
      <c r="AT141" s="45"/>
      <c r="AU141" s="45"/>
    </row>
    <row r="142" spans="1:47" x14ac:dyDescent="0.2">
      <c r="A142" s="24"/>
      <c r="AS142" s="45"/>
      <c r="AT142" s="45"/>
      <c r="AU142" s="45"/>
    </row>
    <row r="143" spans="1:47" x14ac:dyDescent="0.2">
      <c r="A143" s="24"/>
      <c r="AS143" s="45"/>
      <c r="AT143" s="45"/>
      <c r="AU143" s="45"/>
    </row>
    <row r="144" spans="1:47" x14ac:dyDescent="0.2">
      <c r="A144" s="24"/>
      <c r="AS144" s="45"/>
      <c r="AT144" s="45"/>
      <c r="AU144" s="45"/>
    </row>
    <row r="145" spans="1:47" x14ac:dyDescent="0.2">
      <c r="A145" s="24"/>
      <c r="AS145" s="45"/>
      <c r="AT145" s="45"/>
      <c r="AU145" s="45"/>
    </row>
    <row r="146" spans="1:47" x14ac:dyDescent="0.2">
      <c r="A146" s="24"/>
      <c r="AS146" s="45"/>
      <c r="AT146" s="45"/>
      <c r="AU146" s="45"/>
    </row>
    <row r="147" spans="1:47" x14ac:dyDescent="0.2">
      <c r="A147" s="24"/>
      <c r="AS147" s="45"/>
      <c r="AT147" s="45"/>
      <c r="AU147" s="45"/>
    </row>
    <row r="148" spans="1:47" x14ac:dyDescent="0.2">
      <c r="A148" s="24"/>
      <c r="AS148" s="45"/>
      <c r="AT148" s="45"/>
      <c r="AU148" s="45"/>
    </row>
    <row r="149" spans="1:47" x14ac:dyDescent="0.2">
      <c r="A149" s="24"/>
      <c r="AS149" s="45"/>
      <c r="AT149" s="45"/>
      <c r="AU149" s="45"/>
    </row>
    <row r="150" spans="1:47" x14ac:dyDescent="0.2">
      <c r="A150" s="24"/>
      <c r="AS150" s="45"/>
      <c r="AT150" s="45"/>
      <c r="AU150" s="45"/>
    </row>
    <row r="151" spans="1:47" x14ac:dyDescent="0.2">
      <c r="A151" s="24"/>
      <c r="AS151" s="45"/>
      <c r="AT151" s="45"/>
      <c r="AU151" s="45"/>
    </row>
    <row r="152" spans="1:47" x14ac:dyDescent="0.2">
      <c r="A152" s="24"/>
      <c r="AS152" s="45"/>
      <c r="AT152" s="45"/>
      <c r="AU152" s="45"/>
    </row>
    <row r="153" spans="1:47" x14ac:dyDescent="0.2">
      <c r="A153" s="24"/>
      <c r="AS153" s="45"/>
      <c r="AT153" s="45"/>
      <c r="AU153" s="45"/>
    </row>
    <row r="154" spans="1:47" x14ac:dyDescent="0.2">
      <c r="A154" s="24"/>
      <c r="AS154" s="45"/>
      <c r="AT154" s="45"/>
      <c r="AU154" s="45"/>
    </row>
    <row r="155" spans="1:47" x14ac:dyDescent="0.2">
      <c r="A155" s="24"/>
      <c r="AS155" s="45"/>
      <c r="AT155" s="45"/>
      <c r="AU155" s="45"/>
    </row>
    <row r="156" spans="1:47" x14ac:dyDescent="0.2">
      <c r="A156" s="24"/>
      <c r="AS156" s="45"/>
      <c r="AT156" s="45"/>
      <c r="AU156" s="45"/>
    </row>
    <row r="157" spans="1:47" x14ac:dyDescent="0.2">
      <c r="A157" s="24"/>
      <c r="AS157" s="45"/>
      <c r="AT157" s="45"/>
      <c r="AU157" s="45"/>
    </row>
    <row r="158" spans="1:47" x14ac:dyDescent="0.2">
      <c r="A158" s="24"/>
      <c r="AS158" s="45"/>
      <c r="AT158" s="45"/>
      <c r="AU158" s="45"/>
    </row>
    <row r="159" spans="1:47" x14ac:dyDescent="0.2">
      <c r="A159" s="24"/>
      <c r="AS159" s="45"/>
      <c r="AT159" s="45"/>
      <c r="AU159" s="45"/>
    </row>
    <row r="160" spans="1:47" x14ac:dyDescent="0.2">
      <c r="A160" s="24"/>
      <c r="AS160" s="45"/>
      <c r="AT160" s="45"/>
      <c r="AU160" s="45"/>
    </row>
    <row r="161" spans="1:47" x14ac:dyDescent="0.2">
      <c r="A161" s="24"/>
      <c r="AS161" s="45"/>
      <c r="AT161" s="45"/>
      <c r="AU161" s="45"/>
    </row>
    <row r="162" spans="1:47" x14ac:dyDescent="0.2">
      <c r="A162" s="24"/>
      <c r="AS162" s="45"/>
      <c r="AT162" s="45"/>
      <c r="AU162" s="45"/>
    </row>
    <row r="163" spans="1:47" x14ac:dyDescent="0.2">
      <c r="A163" s="24"/>
      <c r="AS163" s="45"/>
      <c r="AT163" s="45"/>
      <c r="AU163" s="45"/>
    </row>
    <row r="164" spans="1:47" x14ac:dyDescent="0.2">
      <c r="A164" s="24"/>
      <c r="AS164" s="45"/>
      <c r="AT164" s="45"/>
      <c r="AU164" s="45"/>
    </row>
    <row r="165" spans="1:47" x14ac:dyDescent="0.2">
      <c r="A165" s="24"/>
      <c r="AS165" s="45"/>
      <c r="AT165" s="45"/>
      <c r="AU165" s="45"/>
    </row>
    <row r="166" spans="1:47" x14ac:dyDescent="0.2">
      <c r="A166" s="24"/>
      <c r="AS166" s="45"/>
      <c r="AT166" s="45"/>
      <c r="AU166" s="45"/>
    </row>
    <row r="167" spans="1:47" x14ac:dyDescent="0.2">
      <c r="A167" s="24"/>
      <c r="AS167" s="45"/>
      <c r="AT167" s="45"/>
      <c r="AU167" s="45"/>
    </row>
    <row r="168" spans="1:47" x14ac:dyDescent="0.2">
      <c r="A168" s="24"/>
      <c r="AS168" s="45"/>
      <c r="AT168" s="45"/>
      <c r="AU168" s="45"/>
    </row>
    <row r="169" spans="1:47" x14ac:dyDescent="0.2">
      <c r="A169" s="24"/>
      <c r="AS169" s="45"/>
      <c r="AT169" s="45"/>
      <c r="AU169" s="45"/>
    </row>
    <row r="170" spans="1:47" x14ac:dyDescent="0.2">
      <c r="A170" s="24"/>
      <c r="AS170" s="45"/>
      <c r="AT170" s="45"/>
      <c r="AU170" s="45"/>
    </row>
    <row r="171" spans="1:47" x14ac:dyDescent="0.2">
      <c r="A171" s="24"/>
      <c r="AS171" s="45"/>
      <c r="AT171" s="45"/>
      <c r="AU171" s="45"/>
    </row>
    <row r="172" spans="1:47" x14ac:dyDescent="0.2">
      <c r="A172" s="24"/>
      <c r="AS172" s="45"/>
      <c r="AT172" s="45"/>
      <c r="AU172" s="45"/>
    </row>
    <row r="173" spans="1:47" x14ac:dyDescent="0.2">
      <c r="A173" s="24"/>
      <c r="AS173" s="45"/>
      <c r="AT173" s="45"/>
      <c r="AU173" s="45"/>
    </row>
    <row r="174" spans="1:47" x14ac:dyDescent="0.2">
      <c r="A174" s="24"/>
      <c r="AS174" s="45"/>
      <c r="AT174" s="45"/>
      <c r="AU174" s="45"/>
    </row>
    <row r="175" spans="1:47" x14ac:dyDescent="0.2">
      <c r="A175" s="24"/>
      <c r="AS175" s="45"/>
      <c r="AT175" s="45"/>
      <c r="AU175" s="45"/>
    </row>
    <row r="176" spans="1:47" x14ac:dyDescent="0.2">
      <c r="A176" s="24"/>
      <c r="AS176" s="45"/>
      <c r="AT176" s="45"/>
      <c r="AU176" s="45"/>
    </row>
    <row r="177" spans="1:47" x14ac:dyDescent="0.2">
      <c r="A177" s="24"/>
      <c r="AS177" s="45"/>
      <c r="AT177" s="45"/>
      <c r="AU177" s="45"/>
    </row>
    <row r="178" spans="1:47" x14ac:dyDescent="0.2">
      <c r="A178" s="24"/>
      <c r="AS178" s="45"/>
      <c r="AT178" s="45"/>
      <c r="AU178" s="45"/>
    </row>
    <row r="179" spans="1:47" x14ac:dyDescent="0.2">
      <c r="A179" s="24"/>
      <c r="AS179" s="45"/>
      <c r="AT179" s="45"/>
      <c r="AU179" s="45"/>
    </row>
    <row r="180" spans="1:47" x14ac:dyDescent="0.2">
      <c r="A180" s="24"/>
      <c r="AS180" s="45"/>
      <c r="AT180" s="45"/>
      <c r="AU180" s="45"/>
    </row>
    <row r="181" spans="1:47" x14ac:dyDescent="0.2">
      <c r="A181" s="24"/>
      <c r="AS181" s="45"/>
      <c r="AT181" s="45"/>
      <c r="AU181" s="45"/>
    </row>
    <row r="182" spans="1:47" x14ac:dyDescent="0.2">
      <c r="A182" s="24"/>
      <c r="AS182" s="45"/>
      <c r="AT182" s="45"/>
      <c r="AU182" s="45"/>
    </row>
    <row r="183" spans="1:47" x14ac:dyDescent="0.2">
      <c r="A183" s="24"/>
      <c r="AS183" s="45"/>
      <c r="AT183" s="45"/>
      <c r="AU183" s="45"/>
    </row>
    <row r="184" spans="1:47" x14ac:dyDescent="0.2">
      <c r="A184" s="24"/>
      <c r="AS184" s="45"/>
      <c r="AT184" s="45"/>
      <c r="AU184" s="45"/>
    </row>
    <row r="185" spans="1:47" x14ac:dyDescent="0.2">
      <c r="A185" s="24"/>
      <c r="AS185" s="45"/>
      <c r="AT185" s="45"/>
      <c r="AU185" s="45"/>
    </row>
    <row r="186" spans="1:47" x14ac:dyDescent="0.2">
      <c r="A186" s="24"/>
      <c r="AS186" s="45"/>
      <c r="AT186" s="45"/>
      <c r="AU186" s="45"/>
    </row>
    <row r="187" spans="1:47" x14ac:dyDescent="0.2">
      <c r="A187" s="24"/>
      <c r="AS187" s="45"/>
      <c r="AT187" s="45"/>
      <c r="AU187" s="45"/>
    </row>
    <row r="188" spans="1:47" x14ac:dyDescent="0.2">
      <c r="A188" s="24"/>
      <c r="AS188" s="45"/>
      <c r="AT188" s="45"/>
      <c r="AU188" s="45"/>
    </row>
    <row r="189" spans="1:47" ht="14.25" thickBot="1" x14ac:dyDescent="0.25">
      <c r="A189" s="25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6"/>
    </row>
  </sheetData>
  <mergeCells count="1651">
    <mergeCell ref="BR108:BT108"/>
    <mergeCell ref="BU108:CJ108"/>
    <mergeCell ref="CK108:CL108"/>
    <mergeCell ref="CN108:CT108"/>
    <mergeCell ref="CU108:CV108"/>
    <mergeCell ref="CW108:CX108"/>
    <mergeCell ref="BR103:BT103"/>
    <mergeCell ref="BR104:BT107"/>
    <mergeCell ref="BV104:BZ104"/>
    <mergeCell ref="CA104:CJ104"/>
    <mergeCell ref="CK104:CL104"/>
    <mergeCell ref="CN104:CO104"/>
    <mergeCell ref="CP104:CT104"/>
    <mergeCell ref="CU104:CV104"/>
    <mergeCell ref="CW104:CX104"/>
    <mergeCell ref="BV105:BZ105"/>
    <mergeCell ref="CA105:CJ105"/>
    <mergeCell ref="CK105:CL105"/>
    <mergeCell ref="CN105:CO105"/>
    <mergeCell ref="CP105:CT105"/>
    <mergeCell ref="CU105:CV105"/>
    <mergeCell ref="CW105:CX105"/>
    <mergeCell ref="BV106:BZ106"/>
    <mergeCell ref="CA106:CJ106"/>
    <mergeCell ref="CK106:CL106"/>
    <mergeCell ref="CN106:CO106"/>
    <mergeCell ref="CP106:CT106"/>
    <mergeCell ref="CU106:CV106"/>
    <mergeCell ref="CW106:CX106"/>
    <mergeCell ref="BV107:BZ107"/>
    <mergeCell ref="CA107:CJ107"/>
    <mergeCell ref="CK107:CL107"/>
    <mergeCell ref="CN107:CO107"/>
    <mergeCell ref="CP107:CT107"/>
    <mergeCell ref="CU107:CV107"/>
    <mergeCell ref="CW107:CX107"/>
    <mergeCell ref="CA102:CJ102"/>
    <mergeCell ref="CK102:CL102"/>
    <mergeCell ref="CN102:CO102"/>
    <mergeCell ref="CP102:CT102"/>
    <mergeCell ref="CU102:CV102"/>
    <mergeCell ref="CW102:CX102"/>
    <mergeCell ref="BV103:BZ103"/>
    <mergeCell ref="CA103:CJ103"/>
    <mergeCell ref="CK103:CL103"/>
    <mergeCell ref="CN103:CO103"/>
    <mergeCell ref="CP103:CT103"/>
    <mergeCell ref="CU103:CV103"/>
    <mergeCell ref="CW103:CX103"/>
    <mergeCell ref="CU96:CU97"/>
    <mergeCell ref="CV96:CX96"/>
    <mergeCell ref="BR97:CG98"/>
    <mergeCell ref="CJ97:CL97"/>
    <mergeCell ref="CQ97:CS97"/>
    <mergeCell ref="CV97:CX97"/>
    <mergeCell ref="CJ98:CL98"/>
    <mergeCell ref="CQ98:CS98"/>
    <mergeCell ref="BR99:BT99"/>
    <mergeCell ref="BV99:BZ99"/>
    <mergeCell ref="CA99:CJ99"/>
    <mergeCell ref="CK99:CM99"/>
    <mergeCell ref="CN99:CO99"/>
    <mergeCell ref="CP99:CT99"/>
    <mergeCell ref="CU99:CV99"/>
    <mergeCell ref="CW99:CX99"/>
    <mergeCell ref="BR100:BT102"/>
    <mergeCell ref="BV100:BZ100"/>
    <mergeCell ref="CA100:CJ100"/>
    <mergeCell ref="CK100:CL100"/>
    <mergeCell ref="CN100:CO100"/>
    <mergeCell ref="CP100:CT100"/>
    <mergeCell ref="CU100:CV100"/>
    <mergeCell ref="CW100:CX100"/>
    <mergeCell ref="BV101:BZ101"/>
    <mergeCell ref="CA101:CJ101"/>
    <mergeCell ref="CK101:CL101"/>
    <mergeCell ref="CN101:CO101"/>
    <mergeCell ref="CP101:CT101"/>
    <mergeCell ref="CU101:CV101"/>
    <mergeCell ref="CW101:CX101"/>
    <mergeCell ref="BV102:BZ102"/>
    <mergeCell ref="BR94:BV94"/>
    <mergeCell ref="BW94:BX94"/>
    <mergeCell ref="BY94:BZ94"/>
    <mergeCell ref="CA94:CB94"/>
    <mergeCell ref="CC94:CD94"/>
    <mergeCell ref="CH94:CH98"/>
    <mergeCell ref="CN94:CO94"/>
    <mergeCell ref="BR95:BV95"/>
    <mergeCell ref="BW95:BX95"/>
    <mergeCell ref="BY95:BZ95"/>
    <mergeCell ref="CA95:CB95"/>
    <mergeCell ref="CD95:CE95"/>
    <mergeCell ref="CF95:CG95"/>
    <mergeCell ref="CI95:CM95"/>
    <mergeCell ref="CP95:CT95"/>
    <mergeCell ref="BR96:BV96"/>
    <mergeCell ref="BW96:BX96"/>
    <mergeCell ref="BY96:BZ96"/>
    <mergeCell ref="CA96:CB96"/>
    <mergeCell ref="CD96:CE96"/>
    <mergeCell ref="CF96:CG96"/>
    <mergeCell ref="CI96:CI97"/>
    <mergeCell ref="CJ96:CL96"/>
    <mergeCell ref="CM96:CM97"/>
    <mergeCell ref="CN96:CO97"/>
    <mergeCell ref="CP96:CP97"/>
    <mergeCell ref="CQ96:CS96"/>
    <mergeCell ref="CT96:CT97"/>
    <mergeCell ref="CK88:CS88"/>
    <mergeCell ref="CT88:CX88"/>
    <mergeCell ref="BV89:BW89"/>
    <mergeCell ref="BX89:CJ89"/>
    <mergeCell ref="CK89:CS89"/>
    <mergeCell ref="CT89:CX89"/>
    <mergeCell ref="BV90:CJ90"/>
    <mergeCell ref="CK90:CS90"/>
    <mergeCell ref="CT90:CX90"/>
    <mergeCell ref="BV91:CJ91"/>
    <mergeCell ref="CK91:CS91"/>
    <mergeCell ref="CT91:CX91"/>
    <mergeCell ref="BV92:CJ92"/>
    <mergeCell ref="CK92:CS92"/>
    <mergeCell ref="CT92:CX92"/>
    <mergeCell ref="BV93:CJ93"/>
    <mergeCell ref="CK93:CS93"/>
    <mergeCell ref="CT93:CX93"/>
    <mergeCell ref="B39:D39"/>
    <mergeCell ref="E39:T39"/>
    <mergeCell ref="U39:V39"/>
    <mergeCell ref="X39:AD39"/>
    <mergeCell ref="AE39:AF39"/>
    <mergeCell ref="AG39:AH39"/>
    <mergeCell ref="BR88:BU93"/>
    <mergeCell ref="BV88:BZ88"/>
    <mergeCell ref="CA88:CJ88"/>
    <mergeCell ref="AN34:AR34"/>
    <mergeCell ref="AS34:BB34"/>
    <mergeCell ref="BC34:BD34"/>
    <mergeCell ref="BF34:BG34"/>
    <mergeCell ref="BH34:BL34"/>
    <mergeCell ref="BM34:BN34"/>
    <mergeCell ref="BO34:BP34"/>
    <mergeCell ref="AS36:BB36"/>
    <mergeCell ref="BC36:BD36"/>
    <mergeCell ref="BF36:BG36"/>
    <mergeCell ref="BH36:BL36"/>
    <mergeCell ref="BM36:BN36"/>
    <mergeCell ref="BO36:BP36"/>
    <mergeCell ref="B47:D47"/>
    <mergeCell ref="F47:J47"/>
    <mergeCell ref="B27:D27"/>
    <mergeCell ref="E27:T27"/>
    <mergeCell ref="U27:V27"/>
    <mergeCell ref="X27:AD27"/>
    <mergeCell ref="AE27:AF27"/>
    <mergeCell ref="AG27:AH27"/>
    <mergeCell ref="U30:AC30"/>
    <mergeCell ref="AD30:AH30"/>
    <mergeCell ref="AG35:AH35"/>
    <mergeCell ref="B36:D36"/>
    <mergeCell ref="F36:J36"/>
    <mergeCell ref="K36:T36"/>
    <mergeCell ref="U36:V36"/>
    <mergeCell ref="X36:Y36"/>
    <mergeCell ref="Z36:AD36"/>
    <mergeCell ref="AE36:AF36"/>
    <mergeCell ref="AG36:AH36"/>
    <mergeCell ref="B35:D35"/>
    <mergeCell ref="F35:J35"/>
    <mergeCell ref="K35:T35"/>
    <mergeCell ref="U35:W35"/>
    <mergeCell ref="X35:Y35"/>
    <mergeCell ref="Z35:AD35"/>
    <mergeCell ref="AE35:AF35"/>
    <mergeCell ref="F31:T31"/>
    <mergeCell ref="F34:T34"/>
    <mergeCell ref="U34:AC34"/>
    <mergeCell ref="AD34:AH34"/>
    <mergeCell ref="AE23:AF23"/>
    <mergeCell ref="AG23:AH23"/>
    <mergeCell ref="B24:D24"/>
    <mergeCell ref="F24:J24"/>
    <mergeCell ref="K24:T24"/>
    <mergeCell ref="U24:V24"/>
    <mergeCell ref="X24:Y24"/>
    <mergeCell ref="Z24:AD24"/>
    <mergeCell ref="AE24:AF24"/>
    <mergeCell ref="AG24:AH24"/>
    <mergeCell ref="B25:D26"/>
    <mergeCell ref="F25:J25"/>
    <mergeCell ref="K25:T25"/>
    <mergeCell ref="U25:V25"/>
    <mergeCell ref="X25:Y25"/>
    <mergeCell ref="Z25:AD25"/>
    <mergeCell ref="B23:D23"/>
    <mergeCell ref="F23:J23"/>
    <mergeCell ref="K23:T23"/>
    <mergeCell ref="U23:W23"/>
    <mergeCell ref="X23:Y23"/>
    <mergeCell ref="Z23:AD23"/>
    <mergeCell ref="AE25:AF25"/>
    <mergeCell ref="AG25:AH25"/>
    <mergeCell ref="F26:J26"/>
    <mergeCell ref="K26:T26"/>
    <mergeCell ref="U26:V26"/>
    <mergeCell ref="X26:Y26"/>
    <mergeCell ref="Z26:AD26"/>
    <mergeCell ref="AE26:AF26"/>
    <mergeCell ref="AG26:AH26"/>
    <mergeCell ref="B15:D15"/>
    <mergeCell ref="E15:T15"/>
    <mergeCell ref="U15:V15"/>
    <mergeCell ref="X15:AD15"/>
    <mergeCell ref="AE15:AF15"/>
    <mergeCell ref="AG15:AH15"/>
    <mergeCell ref="U19:AC19"/>
    <mergeCell ref="AD19:AH19"/>
    <mergeCell ref="F20:T20"/>
    <mergeCell ref="U20:AC20"/>
    <mergeCell ref="AD20:AH20"/>
    <mergeCell ref="F21:T21"/>
    <mergeCell ref="U21:AC21"/>
    <mergeCell ref="AD21:AH21"/>
    <mergeCell ref="B17:E22"/>
    <mergeCell ref="F17:J17"/>
    <mergeCell ref="K17:T17"/>
    <mergeCell ref="U17:AC17"/>
    <mergeCell ref="AD17:AH17"/>
    <mergeCell ref="F18:G18"/>
    <mergeCell ref="H18:T18"/>
    <mergeCell ref="U18:AC18"/>
    <mergeCell ref="AD18:AH18"/>
    <mergeCell ref="F19:T19"/>
    <mergeCell ref="F22:T22"/>
    <mergeCell ref="U22:AC22"/>
    <mergeCell ref="AD22:AH22"/>
    <mergeCell ref="AJ2:AM7"/>
    <mergeCell ref="AN2:AR2"/>
    <mergeCell ref="AS2:BB2"/>
    <mergeCell ref="BC2:BK2"/>
    <mergeCell ref="BL2:BP2"/>
    <mergeCell ref="AN3:AO3"/>
    <mergeCell ref="AP3:BB3"/>
    <mergeCell ref="BC3:BK3"/>
    <mergeCell ref="BL3:BP3"/>
    <mergeCell ref="AN4:BB4"/>
    <mergeCell ref="BC4:BK4"/>
    <mergeCell ref="BL4:BP4"/>
    <mergeCell ref="AN5:BB5"/>
    <mergeCell ref="BC5:BK5"/>
    <mergeCell ref="BL5:BP5"/>
    <mergeCell ref="AN6:BB6"/>
    <mergeCell ref="BC6:BK6"/>
    <mergeCell ref="BL6:BP6"/>
    <mergeCell ref="AN7:BB7"/>
    <mergeCell ref="BC7:BK7"/>
    <mergeCell ref="BL7:BP7"/>
    <mergeCell ref="AJ8:AL8"/>
    <mergeCell ref="AN8:AR8"/>
    <mergeCell ref="AS8:BB8"/>
    <mergeCell ref="BC8:BE8"/>
    <mergeCell ref="BF8:BG8"/>
    <mergeCell ref="BH8:BL8"/>
    <mergeCell ref="BM8:BN8"/>
    <mergeCell ref="BO8:BP8"/>
    <mergeCell ref="AJ9:AL10"/>
    <mergeCell ref="AN9:AR9"/>
    <mergeCell ref="AS9:BB9"/>
    <mergeCell ref="BC9:BD9"/>
    <mergeCell ref="BF9:BG9"/>
    <mergeCell ref="BH9:BL9"/>
    <mergeCell ref="BM9:BN9"/>
    <mergeCell ref="BO9:BP9"/>
    <mergeCell ref="AN10:AR10"/>
    <mergeCell ref="AS10:BB10"/>
    <mergeCell ref="BC10:BD10"/>
    <mergeCell ref="BF10:BG10"/>
    <mergeCell ref="BH10:BL10"/>
    <mergeCell ref="BM10:BN10"/>
    <mergeCell ref="BO10:BP10"/>
    <mergeCell ref="AJ11:AL11"/>
    <mergeCell ref="AN11:AR11"/>
    <mergeCell ref="AS11:BB11"/>
    <mergeCell ref="BC11:BD11"/>
    <mergeCell ref="BF11:BG11"/>
    <mergeCell ref="BH11:BL11"/>
    <mergeCell ref="BM11:BN11"/>
    <mergeCell ref="BO11:BP11"/>
    <mergeCell ref="AJ12:AL13"/>
    <mergeCell ref="AN12:AR12"/>
    <mergeCell ref="AS12:BB12"/>
    <mergeCell ref="BC12:BD12"/>
    <mergeCell ref="BF12:BG12"/>
    <mergeCell ref="BH12:BL12"/>
    <mergeCell ref="BM12:BN12"/>
    <mergeCell ref="BO12:BP12"/>
    <mergeCell ref="AN13:AR13"/>
    <mergeCell ref="AS13:BB13"/>
    <mergeCell ref="BC13:BD13"/>
    <mergeCell ref="BF13:BG13"/>
    <mergeCell ref="BH13:BL13"/>
    <mergeCell ref="BM13:BN13"/>
    <mergeCell ref="BO13:BP13"/>
    <mergeCell ref="AJ14:AL14"/>
    <mergeCell ref="AM14:BB14"/>
    <mergeCell ref="BC14:BD14"/>
    <mergeCell ref="BF14:BL14"/>
    <mergeCell ref="BM14:BN14"/>
    <mergeCell ref="BO14:BP14"/>
    <mergeCell ref="AJ16:AM21"/>
    <mergeCell ref="AN16:AR16"/>
    <mergeCell ref="AS16:BB16"/>
    <mergeCell ref="BC16:BK16"/>
    <mergeCell ref="BL16:BP16"/>
    <mergeCell ref="AN17:AO17"/>
    <mergeCell ref="AP17:BB17"/>
    <mergeCell ref="BC17:BK17"/>
    <mergeCell ref="BL17:BP17"/>
    <mergeCell ref="AN18:BB18"/>
    <mergeCell ref="BC18:BK18"/>
    <mergeCell ref="BL18:BP18"/>
    <mergeCell ref="AN19:BB19"/>
    <mergeCell ref="BC19:BK19"/>
    <mergeCell ref="BL19:BP19"/>
    <mergeCell ref="AN20:BB20"/>
    <mergeCell ref="BC20:BK20"/>
    <mergeCell ref="BL20:BP20"/>
    <mergeCell ref="AN21:BB21"/>
    <mergeCell ref="BC21:BK21"/>
    <mergeCell ref="BL21:BP21"/>
    <mergeCell ref="AJ22:AN22"/>
    <mergeCell ref="AO22:AP22"/>
    <mergeCell ref="AQ22:AR22"/>
    <mergeCell ref="AS22:AT22"/>
    <mergeCell ref="AU22:AV22"/>
    <mergeCell ref="AZ22:AZ26"/>
    <mergeCell ref="BF22:BG22"/>
    <mergeCell ref="AJ23:AN23"/>
    <mergeCell ref="AO23:AP23"/>
    <mergeCell ref="AQ23:AR23"/>
    <mergeCell ref="AS23:AT23"/>
    <mergeCell ref="AV23:AW23"/>
    <mergeCell ref="AX23:AY23"/>
    <mergeCell ref="BA23:BE23"/>
    <mergeCell ref="BH23:BL23"/>
    <mergeCell ref="AJ24:AN24"/>
    <mergeCell ref="AO24:AP24"/>
    <mergeCell ref="AQ24:AR24"/>
    <mergeCell ref="AS24:AT24"/>
    <mergeCell ref="AV24:AW24"/>
    <mergeCell ref="AX24:AY24"/>
    <mergeCell ref="AJ25:AY26"/>
    <mergeCell ref="BB25:BD25"/>
    <mergeCell ref="BI25:BK25"/>
    <mergeCell ref="BN25:BP25"/>
    <mergeCell ref="BB26:BD26"/>
    <mergeCell ref="BI26:BK26"/>
    <mergeCell ref="AJ27:AL27"/>
    <mergeCell ref="AN27:AR27"/>
    <mergeCell ref="AS27:BB27"/>
    <mergeCell ref="BC27:BE27"/>
    <mergeCell ref="BF27:BG27"/>
    <mergeCell ref="BH27:BL27"/>
    <mergeCell ref="BM27:BN27"/>
    <mergeCell ref="BO27:BP27"/>
    <mergeCell ref="BA24:BA25"/>
    <mergeCell ref="BB24:BD24"/>
    <mergeCell ref="BE24:BE25"/>
    <mergeCell ref="BF24:BG25"/>
    <mergeCell ref="BH24:BH25"/>
    <mergeCell ref="BI24:BK24"/>
    <mergeCell ref="BL24:BL25"/>
    <mergeCell ref="BM24:BM25"/>
    <mergeCell ref="BN24:BP24"/>
    <mergeCell ref="BF32:BG32"/>
    <mergeCell ref="BH32:BL32"/>
    <mergeCell ref="BM32:BN32"/>
    <mergeCell ref="BO32:BP32"/>
    <mergeCell ref="AN33:AR33"/>
    <mergeCell ref="AJ28:AL29"/>
    <mergeCell ref="AN28:AR28"/>
    <mergeCell ref="AS28:BB28"/>
    <mergeCell ref="BC28:BD28"/>
    <mergeCell ref="BF28:BG28"/>
    <mergeCell ref="BH28:BL28"/>
    <mergeCell ref="BM28:BN28"/>
    <mergeCell ref="BO28:BP28"/>
    <mergeCell ref="AN29:AR29"/>
    <mergeCell ref="AS29:BB29"/>
    <mergeCell ref="BC29:BD29"/>
    <mergeCell ref="BF29:BG29"/>
    <mergeCell ref="BH29:BL29"/>
    <mergeCell ref="BM29:BN29"/>
    <mergeCell ref="BO29:BP29"/>
    <mergeCell ref="AS33:BB33"/>
    <mergeCell ref="BC33:BD33"/>
    <mergeCell ref="BF33:BG33"/>
    <mergeCell ref="BH33:BL33"/>
    <mergeCell ref="BM33:BN33"/>
    <mergeCell ref="BO33:BP33"/>
    <mergeCell ref="AJ30:AL30"/>
    <mergeCell ref="AN30:AR30"/>
    <mergeCell ref="AS30:BB30"/>
    <mergeCell ref="BC30:BD30"/>
    <mergeCell ref="BF30:BG30"/>
    <mergeCell ref="BH30:BL30"/>
    <mergeCell ref="BM30:BN30"/>
    <mergeCell ref="BO30:BP30"/>
    <mergeCell ref="AJ31:AL36"/>
    <mergeCell ref="AN31:AR31"/>
    <mergeCell ref="AS31:BB31"/>
    <mergeCell ref="BC31:BD31"/>
    <mergeCell ref="BF31:BG31"/>
    <mergeCell ref="BH31:BL31"/>
    <mergeCell ref="BM31:BN31"/>
    <mergeCell ref="BO31:BP31"/>
    <mergeCell ref="AN32:AR32"/>
    <mergeCell ref="AS32:BB32"/>
    <mergeCell ref="BC32:BD32"/>
    <mergeCell ref="U45:AC45"/>
    <mergeCell ref="AD45:AH45"/>
    <mergeCell ref="F46:T46"/>
    <mergeCell ref="U46:AC46"/>
    <mergeCell ref="AD46:AH46"/>
    <mergeCell ref="AJ37:AL37"/>
    <mergeCell ref="AM37:BB37"/>
    <mergeCell ref="BC37:BD37"/>
    <mergeCell ref="BF37:BL37"/>
    <mergeCell ref="BM37:BN37"/>
    <mergeCell ref="BO37:BP37"/>
    <mergeCell ref="AN35:AR35"/>
    <mergeCell ref="AS35:BB35"/>
    <mergeCell ref="BC35:BD35"/>
    <mergeCell ref="BF35:BG35"/>
    <mergeCell ref="BH35:BL35"/>
    <mergeCell ref="BM35:BN35"/>
    <mergeCell ref="BO35:BP35"/>
    <mergeCell ref="AN36:AR36"/>
    <mergeCell ref="K47:T47"/>
    <mergeCell ref="U47:W47"/>
    <mergeCell ref="X47:Y47"/>
    <mergeCell ref="Z47:AD47"/>
    <mergeCell ref="AE47:AF47"/>
    <mergeCell ref="AG47:AH47"/>
    <mergeCell ref="B48:D48"/>
    <mergeCell ref="F48:J48"/>
    <mergeCell ref="K48:T48"/>
    <mergeCell ref="U48:V48"/>
    <mergeCell ref="X48:Y48"/>
    <mergeCell ref="Z48:AD48"/>
    <mergeCell ref="AE48:AF48"/>
    <mergeCell ref="AG48:AH48"/>
    <mergeCell ref="B41:E46"/>
    <mergeCell ref="F41:J41"/>
    <mergeCell ref="K41:T41"/>
    <mergeCell ref="U41:AC41"/>
    <mergeCell ref="AD41:AH41"/>
    <mergeCell ref="F42:G42"/>
    <mergeCell ref="H42:T42"/>
    <mergeCell ref="U42:AC42"/>
    <mergeCell ref="AD42:AH42"/>
    <mergeCell ref="F43:T43"/>
    <mergeCell ref="U43:AC43"/>
    <mergeCell ref="AD43:AH43"/>
    <mergeCell ref="F44:T44"/>
    <mergeCell ref="U44:AC44"/>
    <mergeCell ref="AD44:AH44"/>
    <mergeCell ref="F45:T45"/>
    <mergeCell ref="B51:D52"/>
    <mergeCell ref="F51:J51"/>
    <mergeCell ref="K51:T51"/>
    <mergeCell ref="U51:V51"/>
    <mergeCell ref="X51:Y51"/>
    <mergeCell ref="Z51:AD51"/>
    <mergeCell ref="AE51:AF51"/>
    <mergeCell ref="AG51:AH51"/>
    <mergeCell ref="F52:J52"/>
    <mergeCell ref="K52:T52"/>
    <mergeCell ref="U52:V52"/>
    <mergeCell ref="X52:Y52"/>
    <mergeCell ref="Z52:AD52"/>
    <mergeCell ref="AE52:AF52"/>
    <mergeCell ref="AG52:AH52"/>
    <mergeCell ref="B49:D50"/>
    <mergeCell ref="F49:J49"/>
    <mergeCell ref="K49:T49"/>
    <mergeCell ref="U49:V49"/>
    <mergeCell ref="X49:Y49"/>
    <mergeCell ref="Z49:AD49"/>
    <mergeCell ref="AE49:AF49"/>
    <mergeCell ref="AG49:AH49"/>
    <mergeCell ref="F50:J50"/>
    <mergeCell ref="K50:T50"/>
    <mergeCell ref="U50:V50"/>
    <mergeCell ref="X50:Y50"/>
    <mergeCell ref="Z50:AD50"/>
    <mergeCell ref="AE50:AF50"/>
    <mergeCell ref="AG50:AH50"/>
    <mergeCell ref="B53:D53"/>
    <mergeCell ref="E53:T53"/>
    <mergeCell ref="U53:V53"/>
    <mergeCell ref="X53:AD53"/>
    <mergeCell ref="AE53:AF53"/>
    <mergeCell ref="AG53:AH53"/>
    <mergeCell ref="B55:E60"/>
    <mergeCell ref="F55:J55"/>
    <mergeCell ref="K55:T55"/>
    <mergeCell ref="U55:AC55"/>
    <mergeCell ref="AD55:AH55"/>
    <mergeCell ref="F56:G56"/>
    <mergeCell ref="H56:T56"/>
    <mergeCell ref="U56:AC56"/>
    <mergeCell ref="AD56:AH56"/>
    <mergeCell ref="F57:T57"/>
    <mergeCell ref="U57:AC57"/>
    <mergeCell ref="AD57:AH57"/>
    <mergeCell ref="F58:T58"/>
    <mergeCell ref="U58:AC58"/>
    <mergeCell ref="AD58:AH58"/>
    <mergeCell ref="F59:T59"/>
    <mergeCell ref="U59:AC59"/>
    <mergeCell ref="AD59:AH59"/>
    <mergeCell ref="X63:Y64"/>
    <mergeCell ref="Z63:Z64"/>
    <mergeCell ref="AA63:AC63"/>
    <mergeCell ref="AD63:AD64"/>
    <mergeCell ref="AE63:AE64"/>
    <mergeCell ref="AF63:AH63"/>
    <mergeCell ref="F60:T60"/>
    <mergeCell ref="U60:AC60"/>
    <mergeCell ref="AD60:AH60"/>
    <mergeCell ref="B61:F61"/>
    <mergeCell ref="G61:H61"/>
    <mergeCell ref="I61:J61"/>
    <mergeCell ref="K61:L61"/>
    <mergeCell ref="M61:N61"/>
    <mergeCell ref="R61:R65"/>
    <mergeCell ref="X61:Y61"/>
    <mergeCell ref="B62:F62"/>
    <mergeCell ref="G62:H62"/>
    <mergeCell ref="I62:J62"/>
    <mergeCell ref="K62:L62"/>
    <mergeCell ref="N62:O62"/>
    <mergeCell ref="P62:Q62"/>
    <mergeCell ref="S62:W62"/>
    <mergeCell ref="Z62:AD62"/>
    <mergeCell ref="B63:F63"/>
    <mergeCell ref="G63:H63"/>
    <mergeCell ref="I63:J63"/>
    <mergeCell ref="K63:L63"/>
    <mergeCell ref="N63:O63"/>
    <mergeCell ref="P63:Q63"/>
    <mergeCell ref="B67:D68"/>
    <mergeCell ref="F67:J67"/>
    <mergeCell ref="K67:T67"/>
    <mergeCell ref="U67:V67"/>
    <mergeCell ref="X67:Y67"/>
    <mergeCell ref="Z67:AD67"/>
    <mergeCell ref="AE67:AF67"/>
    <mergeCell ref="AG67:AH67"/>
    <mergeCell ref="F68:J68"/>
    <mergeCell ref="K68:T68"/>
    <mergeCell ref="U68:V68"/>
    <mergeCell ref="X68:Y68"/>
    <mergeCell ref="Z68:AD68"/>
    <mergeCell ref="AE68:AF68"/>
    <mergeCell ref="AG68:AH68"/>
    <mergeCell ref="B64:Q65"/>
    <mergeCell ref="T64:V64"/>
    <mergeCell ref="AA64:AC64"/>
    <mergeCell ref="AF64:AH64"/>
    <mergeCell ref="T65:V65"/>
    <mergeCell ref="AA65:AC65"/>
    <mergeCell ref="B66:D66"/>
    <mergeCell ref="F66:J66"/>
    <mergeCell ref="K66:T66"/>
    <mergeCell ref="U66:W66"/>
    <mergeCell ref="X66:Y66"/>
    <mergeCell ref="Z66:AD66"/>
    <mergeCell ref="AE66:AF66"/>
    <mergeCell ref="AG66:AH66"/>
    <mergeCell ref="S63:S64"/>
    <mergeCell ref="T63:V63"/>
    <mergeCell ref="W63:W64"/>
    <mergeCell ref="B69:D70"/>
    <mergeCell ref="F69:J69"/>
    <mergeCell ref="K69:T69"/>
    <mergeCell ref="U69:V69"/>
    <mergeCell ref="X69:Y69"/>
    <mergeCell ref="Z69:AD69"/>
    <mergeCell ref="AE69:AF69"/>
    <mergeCell ref="AG69:AH69"/>
    <mergeCell ref="F70:J70"/>
    <mergeCell ref="K70:T70"/>
    <mergeCell ref="U70:V70"/>
    <mergeCell ref="X70:Y70"/>
    <mergeCell ref="Z70:AD70"/>
    <mergeCell ref="AE70:AF70"/>
    <mergeCell ref="AG70:AH70"/>
    <mergeCell ref="U74:V74"/>
    <mergeCell ref="X74:Y74"/>
    <mergeCell ref="Z74:AD74"/>
    <mergeCell ref="AE74:AF74"/>
    <mergeCell ref="AG74:AH74"/>
    <mergeCell ref="B75:D75"/>
    <mergeCell ref="E75:T75"/>
    <mergeCell ref="U75:V75"/>
    <mergeCell ref="X75:AD75"/>
    <mergeCell ref="AE75:AF75"/>
    <mergeCell ref="AG75:AH75"/>
    <mergeCell ref="B71:D74"/>
    <mergeCell ref="F71:J71"/>
    <mergeCell ref="K71:T71"/>
    <mergeCell ref="U71:V71"/>
    <mergeCell ref="X71:Y71"/>
    <mergeCell ref="Z71:AD71"/>
    <mergeCell ref="AE71:AF71"/>
    <mergeCell ref="AG71:AH71"/>
    <mergeCell ref="F72:J72"/>
    <mergeCell ref="K72:T72"/>
    <mergeCell ref="U72:V72"/>
    <mergeCell ref="X72:Y72"/>
    <mergeCell ref="Z72:AD72"/>
    <mergeCell ref="AE72:AF72"/>
    <mergeCell ref="AG72:AH72"/>
    <mergeCell ref="F73:J73"/>
    <mergeCell ref="K73:T73"/>
    <mergeCell ref="U73:V73"/>
    <mergeCell ref="X73:Y73"/>
    <mergeCell ref="Z73:AD73"/>
    <mergeCell ref="AE73:AF73"/>
    <mergeCell ref="AG73:AH73"/>
    <mergeCell ref="F74:J74"/>
    <mergeCell ref="K74:T74"/>
    <mergeCell ref="AD77:AH77"/>
    <mergeCell ref="F78:G78"/>
    <mergeCell ref="H78:T78"/>
    <mergeCell ref="U78:AC78"/>
    <mergeCell ref="AD78:AH78"/>
    <mergeCell ref="F79:T79"/>
    <mergeCell ref="U79:AC79"/>
    <mergeCell ref="AD79:AH79"/>
    <mergeCell ref="F80:T80"/>
    <mergeCell ref="U80:AC80"/>
    <mergeCell ref="AD80:AH80"/>
    <mergeCell ref="F81:T81"/>
    <mergeCell ref="U81:AC81"/>
    <mergeCell ref="AD81:AH81"/>
    <mergeCell ref="F82:T82"/>
    <mergeCell ref="U82:AC82"/>
    <mergeCell ref="AD82:AH82"/>
    <mergeCell ref="B83:F83"/>
    <mergeCell ref="G83:H83"/>
    <mergeCell ref="I83:J83"/>
    <mergeCell ref="K83:L83"/>
    <mergeCell ref="M83:N83"/>
    <mergeCell ref="R83:R87"/>
    <mergeCell ref="X83:Y83"/>
    <mergeCell ref="B84:F84"/>
    <mergeCell ref="G84:H84"/>
    <mergeCell ref="I84:J84"/>
    <mergeCell ref="K84:L84"/>
    <mergeCell ref="N84:O84"/>
    <mergeCell ref="P84:Q84"/>
    <mergeCell ref="S84:W84"/>
    <mergeCell ref="B77:E82"/>
    <mergeCell ref="F77:J77"/>
    <mergeCell ref="K77:T77"/>
    <mergeCell ref="U77:AC77"/>
    <mergeCell ref="AE85:AE86"/>
    <mergeCell ref="AF85:AH85"/>
    <mergeCell ref="B86:Q87"/>
    <mergeCell ref="T86:V86"/>
    <mergeCell ref="AA86:AC86"/>
    <mergeCell ref="AF86:AH86"/>
    <mergeCell ref="T87:V87"/>
    <mergeCell ref="AA87:AC87"/>
    <mergeCell ref="B88:D88"/>
    <mergeCell ref="F88:J88"/>
    <mergeCell ref="K88:T88"/>
    <mergeCell ref="U88:W88"/>
    <mergeCell ref="X88:Y88"/>
    <mergeCell ref="Z88:AD88"/>
    <mergeCell ref="AE88:AF88"/>
    <mergeCell ref="AG88:AH88"/>
    <mergeCell ref="Z84:AD84"/>
    <mergeCell ref="B85:F85"/>
    <mergeCell ref="G85:H85"/>
    <mergeCell ref="I85:J85"/>
    <mergeCell ref="K85:L85"/>
    <mergeCell ref="N85:O85"/>
    <mergeCell ref="P85:Q85"/>
    <mergeCell ref="S85:S86"/>
    <mergeCell ref="T85:V85"/>
    <mergeCell ref="W85:W86"/>
    <mergeCell ref="X85:Y86"/>
    <mergeCell ref="Z85:Z86"/>
    <mergeCell ref="AA85:AC85"/>
    <mergeCell ref="AD85:AD86"/>
    <mergeCell ref="X92:Y92"/>
    <mergeCell ref="Z92:AD92"/>
    <mergeCell ref="AE92:AF92"/>
    <mergeCell ref="AG92:AH92"/>
    <mergeCell ref="F93:J93"/>
    <mergeCell ref="K93:T93"/>
    <mergeCell ref="U93:V93"/>
    <mergeCell ref="X93:Y93"/>
    <mergeCell ref="Z93:AD93"/>
    <mergeCell ref="AE93:AF93"/>
    <mergeCell ref="AG93:AH93"/>
    <mergeCell ref="F94:J94"/>
    <mergeCell ref="K94:T94"/>
    <mergeCell ref="B89:D90"/>
    <mergeCell ref="F89:J89"/>
    <mergeCell ref="K89:T89"/>
    <mergeCell ref="U89:V89"/>
    <mergeCell ref="X89:Y89"/>
    <mergeCell ref="Z89:AD89"/>
    <mergeCell ref="AE89:AF89"/>
    <mergeCell ref="AG89:AH89"/>
    <mergeCell ref="F90:J90"/>
    <mergeCell ref="K90:T90"/>
    <mergeCell ref="U90:V90"/>
    <mergeCell ref="X90:Y90"/>
    <mergeCell ref="Z90:AD90"/>
    <mergeCell ref="AE90:AF90"/>
    <mergeCell ref="AG90:AH90"/>
    <mergeCell ref="AE94:AF94"/>
    <mergeCell ref="AG94:AH94"/>
    <mergeCell ref="B91:D94"/>
    <mergeCell ref="F91:J91"/>
    <mergeCell ref="B95:D98"/>
    <mergeCell ref="F95:J95"/>
    <mergeCell ref="K95:T95"/>
    <mergeCell ref="U95:V95"/>
    <mergeCell ref="X95:Y95"/>
    <mergeCell ref="Z95:AD95"/>
    <mergeCell ref="AE95:AF95"/>
    <mergeCell ref="AG95:AH95"/>
    <mergeCell ref="F96:J96"/>
    <mergeCell ref="K96:T96"/>
    <mergeCell ref="U96:V96"/>
    <mergeCell ref="X96:Y96"/>
    <mergeCell ref="Z96:AD96"/>
    <mergeCell ref="AE96:AF96"/>
    <mergeCell ref="AG96:AH96"/>
    <mergeCell ref="F97:J97"/>
    <mergeCell ref="K97:T97"/>
    <mergeCell ref="U97:V97"/>
    <mergeCell ref="X97:Y97"/>
    <mergeCell ref="K91:T91"/>
    <mergeCell ref="U91:V91"/>
    <mergeCell ref="X91:Y91"/>
    <mergeCell ref="Z91:AD91"/>
    <mergeCell ref="AE91:AF91"/>
    <mergeCell ref="AG91:AH91"/>
    <mergeCell ref="F92:J92"/>
    <mergeCell ref="K92:T92"/>
    <mergeCell ref="U92:V92"/>
    <mergeCell ref="BC39:BK39"/>
    <mergeCell ref="BL39:BP39"/>
    <mergeCell ref="AN40:AO40"/>
    <mergeCell ref="AP40:BB40"/>
    <mergeCell ref="BC40:BK40"/>
    <mergeCell ref="BL40:BP40"/>
    <mergeCell ref="AN41:BB41"/>
    <mergeCell ref="BC41:BK41"/>
    <mergeCell ref="BL41:BP41"/>
    <mergeCell ref="BC42:BK42"/>
    <mergeCell ref="BL42:BP42"/>
    <mergeCell ref="BC43:BK43"/>
    <mergeCell ref="BL43:BP43"/>
    <mergeCell ref="BC44:BK44"/>
    <mergeCell ref="BL44:BP44"/>
    <mergeCell ref="BF45:BG45"/>
    <mergeCell ref="AO46:AP46"/>
    <mergeCell ref="AQ46:AR46"/>
    <mergeCell ref="AS46:AT46"/>
    <mergeCell ref="AV46:AW46"/>
    <mergeCell ref="AX46:AY46"/>
    <mergeCell ref="BA46:BE46"/>
    <mergeCell ref="BH46:BL46"/>
    <mergeCell ref="B99:D99"/>
    <mergeCell ref="E99:T99"/>
    <mergeCell ref="U99:V99"/>
    <mergeCell ref="X99:AD99"/>
    <mergeCell ref="AE99:AF99"/>
    <mergeCell ref="AG99:AH99"/>
    <mergeCell ref="AJ39:AM44"/>
    <mergeCell ref="AN39:AR39"/>
    <mergeCell ref="AS39:BB39"/>
    <mergeCell ref="AN42:BB42"/>
    <mergeCell ref="Z97:AD97"/>
    <mergeCell ref="AE97:AF97"/>
    <mergeCell ref="AG97:AH97"/>
    <mergeCell ref="F98:J98"/>
    <mergeCell ref="K98:T98"/>
    <mergeCell ref="U98:V98"/>
    <mergeCell ref="X98:Y98"/>
    <mergeCell ref="Z98:AD98"/>
    <mergeCell ref="AE98:AF98"/>
    <mergeCell ref="AG98:AH98"/>
    <mergeCell ref="U94:V94"/>
    <mergeCell ref="X94:Y94"/>
    <mergeCell ref="Z94:AD94"/>
    <mergeCell ref="AN43:BB43"/>
    <mergeCell ref="AN44:BB44"/>
    <mergeCell ref="AJ45:AN45"/>
    <mergeCell ref="AO45:AP45"/>
    <mergeCell ref="AQ45:AR45"/>
    <mergeCell ref="AS45:AT45"/>
    <mergeCell ref="AU45:AV45"/>
    <mergeCell ref="AZ45:AZ49"/>
    <mergeCell ref="AJ46:AN46"/>
    <mergeCell ref="AJ47:AN47"/>
    <mergeCell ref="BF52:BG52"/>
    <mergeCell ref="BH52:BL52"/>
    <mergeCell ref="BM52:BN52"/>
    <mergeCell ref="BO52:BP52"/>
    <mergeCell ref="AN53:AR53"/>
    <mergeCell ref="BH47:BH48"/>
    <mergeCell ref="BI47:BK47"/>
    <mergeCell ref="BL47:BL48"/>
    <mergeCell ref="BM47:BM48"/>
    <mergeCell ref="BN47:BP47"/>
    <mergeCell ref="AJ48:AY49"/>
    <mergeCell ref="BB48:BD48"/>
    <mergeCell ref="BI48:BK48"/>
    <mergeCell ref="BN48:BP48"/>
    <mergeCell ref="BB49:BD49"/>
    <mergeCell ref="BI49:BK49"/>
    <mergeCell ref="AO47:AP47"/>
    <mergeCell ref="AQ47:AR47"/>
    <mergeCell ref="AS47:AT47"/>
    <mergeCell ref="AV47:AW47"/>
    <mergeCell ref="AX47:AY47"/>
    <mergeCell ref="BA47:BA48"/>
    <mergeCell ref="BB47:BD47"/>
    <mergeCell ref="BE47:BE48"/>
    <mergeCell ref="BF47:BG48"/>
    <mergeCell ref="AS53:BB53"/>
    <mergeCell ref="BC53:BD53"/>
    <mergeCell ref="BF53:BG53"/>
    <mergeCell ref="BH53:BL53"/>
    <mergeCell ref="BM53:BN53"/>
    <mergeCell ref="BO53:BP53"/>
    <mergeCell ref="AN54:AR54"/>
    <mergeCell ref="AS54:BB54"/>
    <mergeCell ref="BC54:BD54"/>
    <mergeCell ref="BF54:BG54"/>
    <mergeCell ref="BH54:BL54"/>
    <mergeCell ref="BM54:BN54"/>
    <mergeCell ref="BO54:BP54"/>
    <mergeCell ref="AJ50:AL50"/>
    <mergeCell ref="AN50:AR50"/>
    <mergeCell ref="AS50:BB50"/>
    <mergeCell ref="BC50:BE50"/>
    <mergeCell ref="BF50:BG50"/>
    <mergeCell ref="BH50:BL50"/>
    <mergeCell ref="BM50:BN50"/>
    <mergeCell ref="BO50:BP50"/>
    <mergeCell ref="AJ51:AL54"/>
    <mergeCell ref="AN51:AR51"/>
    <mergeCell ref="AS51:BB51"/>
    <mergeCell ref="BC51:BD51"/>
    <mergeCell ref="BF51:BG51"/>
    <mergeCell ref="BH51:BL51"/>
    <mergeCell ref="BM51:BN51"/>
    <mergeCell ref="BO51:BP51"/>
    <mergeCell ref="AN52:AR52"/>
    <mergeCell ref="AS52:BB52"/>
    <mergeCell ref="BC52:BD52"/>
    <mergeCell ref="AJ55:AL56"/>
    <mergeCell ref="AN55:AR55"/>
    <mergeCell ref="AS55:BB55"/>
    <mergeCell ref="BC55:BD55"/>
    <mergeCell ref="BF55:BG55"/>
    <mergeCell ref="BH55:BL55"/>
    <mergeCell ref="BM55:BN55"/>
    <mergeCell ref="BO55:BP55"/>
    <mergeCell ref="AN56:AR56"/>
    <mergeCell ref="AS56:BB56"/>
    <mergeCell ref="BC56:BD56"/>
    <mergeCell ref="BF56:BG56"/>
    <mergeCell ref="BH56:BL56"/>
    <mergeCell ref="BM56:BN56"/>
    <mergeCell ref="BO56:BP56"/>
    <mergeCell ref="BC60:BD60"/>
    <mergeCell ref="BF60:BG60"/>
    <mergeCell ref="BH60:BL60"/>
    <mergeCell ref="BM60:BN60"/>
    <mergeCell ref="BO60:BP60"/>
    <mergeCell ref="AJ61:AL61"/>
    <mergeCell ref="AM61:BB61"/>
    <mergeCell ref="BC61:BD61"/>
    <mergeCell ref="BF61:BL61"/>
    <mergeCell ref="BM61:BN61"/>
    <mergeCell ref="BO61:BP61"/>
    <mergeCell ref="AJ57:AL60"/>
    <mergeCell ref="AN57:AR57"/>
    <mergeCell ref="AS57:BB57"/>
    <mergeCell ref="BC57:BD57"/>
    <mergeCell ref="BF57:BG57"/>
    <mergeCell ref="BH57:BL57"/>
    <mergeCell ref="BM57:BN57"/>
    <mergeCell ref="BO57:BP57"/>
    <mergeCell ref="AN58:AR58"/>
    <mergeCell ref="AS58:BB58"/>
    <mergeCell ref="BC58:BD58"/>
    <mergeCell ref="BF58:BG58"/>
    <mergeCell ref="BH58:BL58"/>
    <mergeCell ref="BM58:BN58"/>
    <mergeCell ref="BO58:BP58"/>
    <mergeCell ref="AN59:AR59"/>
    <mergeCell ref="AS59:BB59"/>
    <mergeCell ref="BC59:BD59"/>
    <mergeCell ref="BF59:BG59"/>
    <mergeCell ref="BH59:BL59"/>
    <mergeCell ref="BM59:BN59"/>
    <mergeCell ref="BO59:BP59"/>
    <mergeCell ref="AN60:AR60"/>
    <mergeCell ref="AS60:BB60"/>
    <mergeCell ref="AJ63:AM68"/>
    <mergeCell ref="AN63:AR63"/>
    <mergeCell ref="AS63:BB63"/>
    <mergeCell ref="BC63:BK63"/>
    <mergeCell ref="BL63:BP63"/>
    <mergeCell ref="AN64:AO64"/>
    <mergeCell ref="AP64:BB64"/>
    <mergeCell ref="BC64:BK64"/>
    <mergeCell ref="BL64:BP64"/>
    <mergeCell ref="AN65:BB65"/>
    <mergeCell ref="BC65:BK65"/>
    <mergeCell ref="BL65:BP65"/>
    <mergeCell ref="AN66:BB66"/>
    <mergeCell ref="BC66:BK66"/>
    <mergeCell ref="BL66:BP66"/>
    <mergeCell ref="AN67:BB67"/>
    <mergeCell ref="BC67:BK67"/>
    <mergeCell ref="BL67:BP67"/>
    <mergeCell ref="AN68:BB68"/>
    <mergeCell ref="BC68:BK68"/>
    <mergeCell ref="BL68:BP68"/>
    <mergeCell ref="BH70:BL70"/>
    <mergeCell ref="AJ71:AN71"/>
    <mergeCell ref="AO71:AP71"/>
    <mergeCell ref="AQ71:AR71"/>
    <mergeCell ref="AS71:AT71"/>
    <mergeCell ref="AV71:AW71"/>
    <mergeCell ref="AX71:AY71"/>
    <mergeCell ref="BA71:BA72"/>
    <mergeCell ref="BB71:BD71"/>
    <mergeCell ref="BE71:BE72"/>
    <mergeCell ref="BF71:BG72"/>
    <mergeCell ref="BH71:BH72"/>
    <mergeCell ref="BI71:BK71"/>
    <mergeCell ref="BL71:BL72"/>
    <mergeCell ref="AJ69:AN69"/>
    <mergeCell ref="AO69:AP69"/>
    <mergeCell ref="AQ69:AR69"/>
    <mergeCell ref="AS69:AT69"/>
    <mergeCell ref="AU69:AV69"/>
    <mergeCell ref="AZ69:AZ73"/>
    <mergeCell ref="BF69:BG69"/>
    <mergeCell ref="AJ70:AN70"/>
    <mergeCell ref="AO70:AP70"/>
    <mergeCell ref="AQ70:AR70"/>
    <mergeCell ref="AS70:AT70"/>
    <mergeCell ref="AV70:AW70"/>
    <mergeCell ref="AX70:AY70"/>
    <mergeCell ref="BA70:BE70"/>
    <mergeCell ref="AS76:BB76"/>
    <mergeCell ref="BC76:BD76"/>
    <mergeCell ref="BF76:BG76"/>
    <mergeCell ref="BH76:BL76"/>
    <mergeCell ref="BM76:BN76"/>
    <mergeCell ref="BO76:BP76"/>
    <mergeCell ref="AN77:AR77"/>
    <mergeCell ref="AS77:BB77"/>
    <mergeCell ref="BC77:BD77"/>
    <mergeCell ref="BF77:BG77"/>
    <mergeCell ref="BH77:BL77"/>
    <mergeCell ref="BM77:BN77"/>
    <mergeCell ref="BO77:BP77"/>
    <mergeCell ref="AN78:AR78"/>
    <mergeCell ref="AS78:BB78"/>
    <mergeCell ref="BM71:BM72"/>
    <mergeCell ref="BN71:BP71"/>
    <mergeCell ref="AJ72:AY73"/>
    <mergeCell ref="BB72:BD72"/>
    <mergeCell ref="BI72:BK72"/>
    <mergeCell ref="BN72:BP72"/>
    <mergeCell ref="BB73:BD73"/>
    <mergeCell ref="BI73:BK73"/>
    <mergeCell ref="AJ74:AL74"/>
    <mergeCell ref="AN74:AR74"/>
    <mergeCell ref="AS74:BB74"/>
    <mergeCell ref="BC74:BE74"/>
    <mergeCell ref="BF74:BG74"/>
    <mergeCell ref="BH74:BL74"/>
    <mergeCell ref="BM74:BN74"/>
    <mergeCell ref="BO74:BP74"/>
    <mergeCell ref="BO83:BP83"/>
    <mergeCell ref="AN84:AR84"/>
    <mergeCell ref="AS84:BB84"/>
    <mergeCell ref="BC78:BD78"/>
    <mergeCell ref="BF78:BG78"/>
    <mergeCell ref="BH78:BL78"/>
    <mergeCell ref="BM78:BN78"/>
    <mergeCell ref="BO78:BP78"/>
    <mergeCell ref="AJ79:AL80"/>
    <mergeCell ref="AN79:AR79"/>
    <mergeCell ref="AS79:BB79"/>
    <mergeCell ref="BC79:BD79"/>
    <mergeCell ref="BF79:BG79"/>
    <mergeCell ref="BH79:BL79"/>
    <mergeCell ref="BM79:BN79"/>
    <mergeCell ref="BO79:BP79"/>
    <mergeCell ref="AN80:AR80"/>
    <mergeCell ref="AS80:BB80"/>
    <mergeCell ref="BC80:BD80"/>
    <mergeCell ref="BF80:BG80"/>
    <mergeCell ref="BH80:BL80"/>
    <mergeCell ref="BM80:BN80"/>
    <mergeCell ref="BO80:BP80"/>
    <mergeCell ref="AJ75:AL78"/>
    <mergeCell ref="AN75:AR75"/>
    <mergeCell ref="AS75:BB75"/>
    <mergeCell ref="BC75:BD75"/>
    <mergeCell ref="BF75:BG75"/>
    <mergeCell ref="BH75:BL75"/>
    <mergeCell ref="BM75:BN75"/>
    <mergeCell ref="BO75:BP75"/>
    <mergeCell ref="AN76:AR76"/>
    <mergeCell ref="BC84:BD84"/>
    <mergeCell ref="BF84:BG84"/>
    <mergeCell ref="BH84:BL84"/>
    <mergeCell ref="BM84:BN84"/>
    <mergeCell ref="BO84:BP84"/>
    <mergeCell ref="AJ85:AL85"/>
    <mergeCell ref="AM85:BB85"/>
    <mergeCell ref="BC85:BD85"/>
    <mergeCell ref="BF85:BL85"/>
    <mergeCell ref="BM85:BN85"/>
    <mergeCell ref="BO85:BP85"/>
    <mergeCell ref="AJ81:AL84"/>
    <mergeCell ref="AN81:AR81"/>
    <mergeCell ref="AS81:BB81"/>
    <mergeCell ref="BC81:BD81"/>
    <mergeCell ref="BF81:BG81"/>
    <mergeCell ref="BH81:BL81"/>
    <mergeCell ref="BM81:BN81"/>
    <mergeCell ref="BO81:BP81"/>
    <mergeCell ref="AN82:AR82"/>
    <mergeCell ref="AS82:BB82"/>
    <mergeCell ref="BC82:BD82"/>
    <mergeCell ref="BF82:BG82"/>
    <mergeCell ref="BH82:BL82"/>
    <mergeCell ref="BM82:BN82"/>
    <mergeCell ref="BO82:BP82"/>
    <mergeCell ref="AN83:AR83"/>
    <mergeCell ref="AS83:BB83"/>
    <mergeCell ref="BC83:BD83"/>
    <mergeCell ref="BF83:BG83"/>
    <mergeCell ref="BH83:BL83"/>
    <mergeCell ref="BM83:BN83"/>
    <mergeCell ref="BR2:BU7"/>
    <mergeCell ref="BV2:BZ2"/>
    <mergeCell ref="CA2:CJ2"/>
    <mergeCell ref="CK2:CS2"/>
    <mergeCell ref="CT2:CX2"/>
    <mergeCell ref="BV3:BW3"/>
    <mergeCell ref="BX3:CJ3"/>
    <mergeCell ref="CK3:CS3"/>
    <mergeCell ref="CT3:CX3"/>
    <mergeCell ref="BV4:CJ4"/>
    <mergeCell ref="CK4:CS4"/>
    <mergeCell ref="CT4:CX4"/>
    <mergeCell ref="BV5:CJ5"/>
    <mergeCell ref="CK5:CS5"/>
    <mergeCell ref="CT5:CX5"/>
    <mergeCell ref="BV6:CJ6"/>
    <mergeCell ref="CK6:CS6"/>
    <mergeCell ref="CT6:CX6"/>
    <mergeCell ref="BV7:CJ7"/>
    <mergeCell ref="CK7:CS7"/>
    <mergeCell ref="CT7:CX7"/>
    <mergeCell ref="CP17:CT17"/>
    <mergeCell ref="CU17:CV17"/>
    <mergeCell ref="CW17:CX17"/>
    <mergeCell ref="BR8:BT8"/>
    <mergeCell ref="BV8:BZ8"/>
    <mergeCell ref="CA8:CJ8"/>
    <mergeCell ref="CK8:CM8"/>
    <mergeCell ref="CN8:CO8"/>
    <mergeCell ref="CP8:CT8"/>
    <mergeCell ref="CU8:CV8"/>
    <mergeCell ref="CW8:CX8"/>
    <mergeCell ref="BR9:BT11"/>
    <mergeCell ref="BV9:BZ9"/>
    <mergeCell ref="CA9:CJ9"/>
    <mergeCell ref="CK9:CL9"/>
    <mergeCell ref="CN9:CO9"/>
    <mergeCell ref="CP9:CT9"/>
    <mergeCell ref="CU9:CV9"/>
    <mergeCell ref="CW9:CX9"/>
    <mergeCell ref="BV10:BZ10"/>
    <mergeCell ref="CA10:CJ10"/>
    <mergeCell ref="CK10:CL10"/>
    <mergeCell ref="CN10:CO10"/>
    <mergeCell ref="CP10:CT10"/>
    <mergeCell ref="CU10:CV10"/>
    <mergeCell ref="CW10:CX10"/>
    <mergeCell ref="BV11:BZ11"/>
    <mergeCell ref="CA11:CJ11"/>
    <mergeCell ref="CK11:CL11"/>
    <mergeCell ref="CN11:CO11"/>
    <mergeCell ref="CP11:CT11"/>
    <mergeCell ref="CU11:CV11"/>
    <mergeCell ref="CW11:CX11"/>
    <mergeCell ref="BR12:BT13"/>
    <mergeCell ref="BV12:BZ12"/>
    <mergeCell ref="CA12:CJ12"/>
    <mergeCell ref="CK12:CL12"/>
    <mergeCell ref="CN12:CO12"/>
    <mergeCell ref="CP12:CT12"/>
    <mergeCell ref="CU12:CV12"/>
    <mergeCell ref="CW12:CX12"/>
    <mergeCell ref="BV13:BZ13"/>
    <mergeCell ref="CA13:CJ13"/>
    <mergeCell ref="CK13:CL13"/>
    <mergeCell ref="CN13:CO13"/>
    <mergeCell ref="CP13:CT13"/>
    <mergeCell ref="CU13:CV13"/>
    <mergeCell ref="CW13:CX13"/>
    <mergeCell ref="BR18:BT18"/>
    <mergeCell ref="BU18:CJ18"/>
    <mergeCell ref="CK18:CL18"/>
    <mergeCell ref="CN18:CT18"/>
    <mergeCell ref="CU18:CV18"/>
    <mergeCell ref="CW18:CX18"/>
    <mergeCell ref="BR14:BT17"/>
    <mergeCell ref="BV14:BZ14"/>
    <mergeCell ref="CA14:CJ14"/>
    <mergeCell ref="CK14:CL14"/>
    <mergeCell ref="CN14:CO14"/>
    <mergeCell ref="CP14:CT14"/>
    <mergeCell ref="CU14:CV14"/>
    <mergeCell ref="CW14:CX14"/>
    <mergeCell ref="BV15:BZ15"/>
    <mergeCell ref="CA15:CJ15"/>
    <mergeCell ref="CK15:CL15"/>
    <mergeCell ref="CN15:CO15"/>
    <mergeCell ref="CP15:CT15"/>
    <mergeCell ref="CU15:CV15"/>
    <mergeCell ref="CW15:CX15"/>
    <mergeCell ref="BV16:BZ16"/>
    <mergeCell ref="CA16:CJ16"/>
    <mergeCell ref="CK16:CL16"/>
    <mergeCell ref="CN16:CO16"/>
    <mergeCell ref="CP16:CT16"/>
    <mergeCell ref="CU16:CV16"/>
    <mergeCell ref="CW16:CX16"/>
    <mergeCell ref="BV17:BZ17"/>
    <mergeCell ref="CA17:CJ17"/>
    <mergeCell ref="CK17:CL17"/>
    <mergeCell ref="CN17:CO17"/>
    <mergeCell ref="CT20:CX20"/>
    <mergeCell ref="BV21:BW21"/>
    <mergeCell ref="BX21:CJ21"/>
    <mergeCell ref="CK21:CS21"/>
    <mergeCell ref="CT21:CX21"/>
    <mergeCell ref="BV22:CJ22"/>
    <mergeCell ref="CK22:CS22"/>
    <mergeCell ref="CT22:CX22"/>
    <mergeCell ref="BV23:CJ23"/>
    <mergeCell ref="CK23:CS23"/>
    <mergeCell ref="CT23:CX23"/>
    <mergeCell ref="BV24:CJ24"/>
    <mergeCell ref="CK24:CS24"/>
    <mergeCell ref="CT24:CX24"/>
    <mergeCell ref="BV25:CJ25"/>
    <mergeCell ref="CK25:CS25"/>
    <mergeCell ref="CT25:CX25"/>
    <mergeCell ref="BR26:BV26"/>
    <mergeCell ref="BW26:BX26"/>
    <mergeCell ref="BY26:BZ26"/>
    <mergeCell ref="CA26:CB26"/>
    <mergeCell ref="CC26:CD26"/>
    <mergeCell ref="CH26:CH30"/>
    <mergeCell ref="CN26:CO26"/>
    <mergeCell ref="BR27:BV27"/>
    <mergeCell ref="BW27:BX27"/>
    <mergeCell ref="BY27:BZ27"/>
    <mergeCell ref="CA27:CB27"/>
    <mergeCell ref="CD27:CE27"/>
    <mergeCell ref="CF27:CG27"/>
    <mergeCell ref="CI27:CM27"/>
    <mergeCell ref="BR20:BU25"/>
    <mergeCell ref="BV20:BZ20"/>
    <mergeCell ref="CA20:CJ20"/>
    <mergeCell ref="CK20:CS20"/>
    <mergeCell ref="CU28:CU29"/>
    <mergeCell ref="CV28:CX28"/>
    <mergeCell ref="BR29:CG30"/>
    <mergeCell ref="CJ29:CL29"/>
    <mergeCell ref="CQ29:CS29"/>
    <mergeCell ref="CV29:CX29"/>
    <mergeCell ref="CJ30:CL30"/>
    <mergeCell ref="CQ30:CS30"/>
    <mergeCell ref="BR31:BT31"/>
    <mergeCell ref="BV31:BZ31"/>
    <mergeCell ref="CA31:CJ31"/>
    <mergeCell ref="CK31:CM31"/>
    <mergeCell ref="CN31:CO31"/>
    <mergeCell ref="CP31:CT31"/>
    <mergeCell ref="CU31:CV31"/>
    <mergeCell ref="CW31:CX31"/>
    <mergeCell ref="CP27:CT27"/>
    <mergeCell ref="BR28:BV28"/>
    <mergeCell ref="BW28:BX28"/>
    <mergeCell ref="BY28:BZ28"/>
    <mergeCell ref="CA28:CB28"/>
    <mergeCell ref="CD28:CE28"/>
    <mergeCell ref="CF28:CG28"/>
    <mergeCell ref="CI28:CI29"/>
    <mergeCell ref="CJ28:CL28"/>
    <mergeCell ref="CM28:CM29"/>
    <mergeCell ref="CN28:CO29"/>
    <mergeCell ref="CP28:CP29"/>
    <mergeCell ref="CQ28:CS28"/>
    <mergeCell ref="CT28:CT29"/>
    <mergeCell ref="BR32:BT34"/>
    <mergeCell ref="BV32:BZ32"/>
    <mergeCell ref="CA32:CJ32"/>
    <mergeCell ref="CK32:CL32"/>
    <mergeCell ref="CN32:CO32"/>
    <mergeCell ref="CP32:CT32"/>
    <mergeCell ref="CU32:CV32"/>
    <mergeCell ref="CW32:CX32"/>
    <mergeCell ref="BV33:BZ33"/>
    <mergeCell ref="CA33:CJ33"/>
    <mergeCell ref="CK33:CL33"/>
    <mergeCell ref="CN33:CO33"/>
    <mergeCell ref="CP33:CT33"/>
    <mergeCell ref="CU33:CV33"/>
    <mergeCell ref="CW33:CX33"/>
    <mergeCell ref="BV34:BZ34"/>
    <mergeCell ref="CA34:CJ34"/>
    <mergeCell ref="CK34:CL34"/>
    <mergeCell ref="CN34:CO34"/>
    <mergeCell ref="CP34:CT34"/>
    <mergeCell ref="CU34:CV34"/>
    <mergeCell ref="CW34:CX34"/>
    <mergeCell ref="BR35:BT36"/>
    <mergeCell ref="BV35:BZ35"/>
    <mergeCell ref="CA35:CJ35"/>
    <mergeCell ref="CK35:CL35"/>
    <mergeCell ref="CN35:CO35"/>
    <mergeCell ref="CP35:CT35"/>
    <mergeCell ref="CU35:CV35"/>
    <mergeCell ref="CW35:CX35"/>
    <mergeCell ref="BV36:BZ36"/>
    <mergeCell ref="CA36:CJ36"/>
    <mergeCell ref="CK36:CL36"/>
    <mergeCell ref="CN36:CO36"/>
    <mergeCell ref="CP36:CT36"/>
    <mergeCell ref="CU36:CV36"/>
    <mergeCell ref="CW36:CX36"/>
    <mergeCell ref="CK40:CL40"/>
    <mergeCell ref="CN40:CO40"/>
    <mergeCell ref="CP40:CT40"/>
    <mergeCell ref="CU40:CV40"/>
    <mergeCell ref="CW40:CX40"/>
    <mergeCell ref="BR41:BT41"/>
    <mergeCell ref="BU41:CJ41"/>
    <mergeCell ref="CK41:CL41"/>
    <mergeCell ref="CN41:CT41"/>
    <mergeCell ref="CU41:CV41"/>
    <mergeCell ref="CW41:CX41"/>
    <mergeCell ref="BR37:BT40"/>
    <mergeCell ref="BV37:BZ37"/>
    <mergeCell ref="CA37:CJ37"/>
    <mergeCell ref="CK37:CL37"/>
    <mergeCell ref="CN37:CO37"/>
    <mergeCell ref="CP37:CT37"/>
    <mergeCell ref="CU37:CV37"/>
    <mergeCell ref="CW37:CX37"/>
    <mergeCell ref="BV38:BZ38"/>
    <mergeCell ref="CA38:CJ38"/>
    <mergeCell ref="CK38:CL38"/>
    <mergeCell ref="CN38:CO38"/>
    <mergeCell ref="CP38:CT38"/>
    <mergeCell ref="CU38:CV38"/>
    <mergeCell ref="CW38:CX38"/>
    <mergeCell ref="BV39:BZ39"/>
    <mergeCell ref="CA39:CJ39"/>
    <mergeCell ref="CK39:CL39"/>
    <mergeCell ref="CN39:CO39"/>
    <mergeCell ref="CP39:CT39"/>
    <mergeCell ref="CU39:CV39"/>
    <mergeCell ref="CW39:CX39"/>
    <mergeCell ref="BV40:BZ40"/>
    <mergeCell ref="CA40:CJ40"/>
    <mergeCell ref="BR43:BU48"/>
    <mergeCell ref="BV43:BZ43"/>
    <mergeCell ref="CA43:CJ43"/>
    <mergeCell ref="CK43:CS43"/>
    <mergeCell ref="CT43:CX43"/>
    <mergeCell ref="BV44:BW44"/>
    <mergeCell ref="BX44:CJ44"/>
    <mergeCell ref="CK44:CS44"/>
    <mergeCell ref="CT44:CX44"/>
    <mergeCell ref="BV45:CJ45"/>
    <mergeCell ref="CK45:CS45"/>
    <mergeCell ref="CT45:CX45"/>
    <mergeCell ref="BV46:CJ46"/>
    <mergeCell ref="CK46:CS46"/>
    <mergeCell ref="CT46:CX46"/>
    <mergeCell ref="BV47:CJ47"/>
    <mergeCell ref="CK47:CS47"/>
    <mergeCell ref="CT47:CX47"/>
    <mergeCell ref="BV48:CJ48"/>
    <mergeCell ref="CK48:CS48"/>
    <mergeCell ref="CT48:CX48"/>
    <mergeCell ref="CP50:CT50"/>
    <mergeCell ref="BR51:BV51"/>
    <mergeCell ref="BW51:BX51"/>
    <mergeCell ref="BY51:BZ51"/>
    <mergeCell ref="CA51:CB51"/>
    <mergeCell ref="CD51:CE51"/>
    <mergeCell ref="CF51:CG51"/>
    <mergeCell ref="CI51:CI52"/>
    <mergeCell ref="CJ51:CL51"/>
    <mergeCell ref="CM51:CM52"/>
    <mergeCell ref="CN51:CO52"/>
    <mergeCell ref="CP51:CP52"/>
    <mergeCell ref="CQ51:CS51"/>
    <mergeCell ref="CT51:CT52"/>
    <mergeCell ref="BR49:BV49"/>
    <mergeCell ref="BW49:BX49"/>
    <mergeCell ref="BY49:BZ49"/>
    <mergeCell ref="CA49:CB49"/>
    <mergeCell ref="CC49:CD49"/>
    <mergeCell ref="CH49:CH53"/>
    <mergeCell ref="CN49:CO49"/>
    <mergeCell ref="BR50:BV50"/>
    <mergeCell ref="BW50:BX50"/>
    <mergeCell ref="BY50:BZ50"/>
    <mergeCell ref="CA50:CB50"/>
    <mergeCell ref="CD50:CE50"/>
    <mergeCell ref="CF50:CG50"/>
    <mergeCell ref="CI50:CM50"/>
    <mergeCell ref="BR55:BT56"/>
    <mergeCell ref="BV55:BZ55"/>
    <mergeCell ref="CA55:CJ55"/>
    <mergeCell ref="CK55:CL55"/>
    <mergeCell ref="CN55:CO55"/>
    <mergeCell ref="CP55:CT55"/>
    <mergeCell ref="CU55:CV55"/>
    <mergeCell ref="CW55:CX55"/>
    <mergeCell ref="BV56:BZ56"/>
    <mergeCell ref="CA56:CJ56"/>
    <mergeCell ref="CK56:CL56"/>
    <mergeCell ref="CN56:CO56"/>
    <mergeCell ref="CP56:CT56"/>
    <mergeCell ref="CU56:CV56"/>
    <mergeCell ref="CW56:CX56"/>
    <mergeCell ref="CU51:CU52"/>
    <mergeCell ref="CV51:CX51"/>
    <mergeCell ref="BR52:CG53"/>
    <mergeCell ref="CJ52:CL52"/>
    <mergeCell ref="CQ52:CS52"/>
    <mergeCell ref="CV52:CX52"/>
    <mergeCell ref="CJ53:CL53"/>
    <mergeCell ref="CQ53:CS53"/>
    <mergeCell ref="BR54:BT54"/>
    <mergeCell ref="BV54:BZ54"/>
    <mergeCell ref="CA54:CJ54"/>
    <mergeCell ref="CK54:CM54"/>
    <mergeCell ref="CN54:CO54"/>
    <mergeCell ref="CP54:CT54"/>
    <mergeCell ref="CU54:CV54"/>
    <mergeCell ref="CW54:CX54"/>
    <mergeCell ref="BR59:BT59"/>
    <mergeCell ref="BV59:BZ59"/>
    <mergeCell ref="CA59:CJ59"/>
    <mergeCell ref="CK59:CL59"/>
    <mergeCell ref="CN59:CO59"/>
    <mergeCell ref="CP59:CT59"/>
    <mergeCell ref="CU59:CV59"/>
    <mergeCell ref="CW59:CX59"/>
    <mergeCell ref="BR60:BT60"/>
    <mergeCell ref="BU60:CJ60"/>
    <mergeCell ref="CK60:CL60"/>
    <mergeCell ref="CN60:CT60"/>
    <mergeCell ref="CU60:CV60"/>
    <mergeCell ref="CW60:CX60"/>
    <mergeCell ref="BR57:BT58"/>
    <mergeCell ref="BV57:BZ57"/>
    <mergeCell ref="CA57:CJ57"/>
    <mergeCell ref="CK57:CL57"/>
    <mergeCell ref="CN57:CO57"/>
    <mergeCell ref="CP57:CT57"/>
    <mergeCell ref="CU57:CV57"/>
    <mergeCell ref="CW57:CX57"/>
    <mergeCell ref="BV58:BZ58"/>
    <mergeCell ref="CA58:CJ58"/>
    <mergeCell ref="CK58:CL58"/>
    <mergeCell ref="CN58:CO58"/>
    <mergeCell ref="CP58:CT58"/>
    <mergeCell ref="CU58:CV58"/>
    <mergeCell ref="CW58:CX58"/>
    <mergeCell ref="CA70:CJ70"/>
    <mergeCell ref="CK70:CL70"/>
    <mergeCell ref="CN70:CO70"/>
    <mergeCell ref="CP70:CT70"/>
    <mergeCell ref="CU70:CV70"/>
    <mergeCell ref="CW70:CX70"/>
    <mergeCell ref="BR62:BU67"/>
    <mergeCell ref="BV62:BZ62"/>
    <mergeCell ref="CA62:CJ62"/>
    <mergeCell ref="CK62:CS62"/>
    <mergeCell ref="CT62:CX62"/>
    <mergeCell ref="BV63:BW63"/>
    <mergeCell ref="BX63:CJ63"/>
    <mergeCell ref="CK63:CS63"/>
    <mergeCell ref="CT63:CX63"/>
    <mergeCell ref="BV64:CJ64"/>
    <mergeCell ref="CK64:CS64"/>
    <mergeCell ref="CT64:CX64"/>
    <mergeCell ref="BV65:CJ65"/>
    <mergeCell ref="CK65:CS65"/>
    <mergeCell ref="CT65:CX65"/>
    <mergeCell ref="BV66:CJ66"/>
    <mergeCell ref="CK66:CS66"/>
    <mergeCell ref="CT66:CX66"/>
    <mergeCell ref="BV67:CJ67"/>
    <mergeCell ref="CK67:CS67"/>
    <mergeCell ref="CT67:CX67"/>
    <mergeCell ref="BR71:BT72"/>
    <mergeCell ref="BV71:BZ71"/>
    <mergeCell ref="CA71:CJ71"/>
    <mergeCell ref="CK71:CL71"/>
    <mergeCell ref="CN71:CO71"/>
    <mergeCell ref="CP71:CT71"/>
    <mergeCell ref="CU71:CV71"/>
    <mergeCell ref="CW71:CX71"/>
    <mergeCell ref="BV72:BZ72"/>
    <mergeCell ref="CA72:CJ72"/>
    <mergeCell ref="CK72:CL72"/>
    <mergeCell ref="CN72:CO72"/>
    <mergeCell ref="CP72:CT72"/>
    <mergeCell ref="CU72:CV72"/>
    <mergeCell ref="CW72:CX72"/>
    <mergeCell ref="BR68:BT68"/>
    <mergeCell ref="BV68:BZ68"/>
    <mergeCell ref="CA68:CJ68"/>
    <mergeCell ref="CK68:CM68"/>
    <mergeCell ref="CN68:CO68"/>
    <mergeCell ref="CP68:CT68"/>
    <mergeCell ref="CU68:CV68"/>
    <mergeCell ref="CW68:CX68"/>
    <mergeCell ref="BR69:BT70"/>
    <mergeCell ref="BV69:BZ69"/>
    <mergeCell ref="CA69:CJ69"/>
    <mergeCell ref="CK69:CL69"/>
    <mergeCell ref="CN69:CO69"/>
    <mergeCell ref="CP69:CT69"/>
    <mergeCell ref="CU69:CV69"/>
    <mergeCell ref="CW69:CX69"/>
    <mergeCell ref="BV70:BZ70"/>
    <mergeCell ref="BR73:BT73"/>
    <mergeCell ref="BV73:BZ73"/>
    <mergeCell ref="CA73:CJ73"/>
    <mergeCell ref="CK73:CL73"/>
    <mergeCell ref="CN73:CO73"/>
    <mergeCell ref="CP73:CT73"/>
    <mergeCell ref="CU73:CV73"/>
    <mergeCell ref="CW73:CX73"/>
    <mergeCell ref="BR75:BU80"/>
    <mergeCell ref="BV75:BZ75"/>
    <mergeCell ref="CA75:CJ75"/>
    <mergeCell ref="CK75:CS75"/>
    <mergeCell ref="CT75:CX75"/>
    <mergeCell ref="BV76:BW76"/>
    <mergeCell ref="BX76:CJ76"/>
    <mergeCell ref="CK76:CS76"/>
    <mergeCell ref="CT76:CX76"/>
    <mergeCell ref="BV77:CJ77"/>
    <mergeCell ref="CK77:CS77"/>
    <mergeCell ref="CT77:CX77"/>
    <mergeCell ref="BV78:CJ78"/>
    <mergeCell ref="CK78:CS78"/>
    <mergeCell ref="CT78:CX78"/>
    <mergeCell ref="BV79:CJ79"/>
    <mergeCell ref="BR82:BT83"/>
    <mergeCell ref="BV82:BZ82"/>
    <mergeCell ref="CA82:CJ82"/>
    <mergeCell ref="CK82:CL82"/>
    <mergeCell ref="CN82:CO82"/>
    <mergeCell ref="CP82:CT82"/>
    <mergeCell ref="CU82:CV82"/>
    <mergeCell ref="CW82:CX82"/>
    <mergeCell ref="BV83:BZ83"/>
    <mergeCell ref="CA83:CJ83"/>
    <mergeCell ref="CK83:CL83"/>
    <mergeCell ref="CN83:CO83"/>
    <mergeCell ref="CP83:CT83"/>
    <mergeCell ref="CU83:CV83"/>
    <mergeCell ref="CW83:CX83"/>
    <mergeCell ref="CK79:CS79"/>
    <mergeCell ref="CT79:CX79"/>
    <mergeCell ref="BV80:CJ80"/>
    <mergeCell ref="CK80:CS80"/>
    <mergeCell ref="CT80:CX80"/>
    <mergeCell ref="BR81:BT81"/>
    <mergeCell ref="BV81:BZ81"/>
    <mergeCell ref="CA81:CJ81"/>
    <mergeCell ref="CK81:CM81"/>
    <mergeCell ref="CN81:CO81"/>
    <mergeCell ref="CP81:CT81"/>
    <mergeCell ref="CU81:CV81"/>
    <mergeCell ref="CW81:CX81"/>
    <mergeCell ref="BR84:BT86"/>
    <mergeCell ref="BV84:BZ84"/>
    <mergeCell ref="CA84:CJ84"/>
    <mergeCell ref="CK84:CL84"/>
    <mergeCell ref="CN84:CO84"/>
    <mergeCell ref="CP84:CT84"/>
    <mergeCell ref="CU84:CV84"/>
    <mergeCell ref="CW84:CX84"/>
    <mergeCell ref="BV85:BZ85"/>
    <mergeCell ref="CA85:CJ85"/>
    <mergeCell ref="CK85:CL85"/>
    <mergeCell ref="CN85:CO85"/>
    <mergeCell ref="CP85:CT85"/>
    <mergeCell ref="CU85:CV85"/>
    <mergeCell ref="CW85:CX85"/>
    <mergeCell ref="BV86:BZ86"/>
    <mergeCell ref="CA86:CJ86"/>
    <mergeCell ref="CK86:CL86"/>
    <mergeCell ref="CN86:CO86"/>
    <mergeCell ref="CP86:CT86"/>
    <mergeCell ref="CU86:CV86"/>
    <mergeCell ref="CW86:CX86"/>
    <mergeCell ref="B2:E7"/>
    <mergeCell ref="F2:J2"/>
    <mergeCell ref="K2:T2"/>
    <mergeCell ref="U2:AC2"/>
    <mergeCell ref="AD2:AH2"/>
    <mergeCell ref="F3:G3"/>
    <mergeCell ref="H3:T3"/>
    <mergeCell ref="U3:AC3"/>
    <mergeCell ref="AD3:AH3"/>
    <mergeCell ref="F4:T4"/>
    <mergeCell ref="U4:AC4"/>
    <mergeCell ref="AD4:AH4"/>
    <mergeCell ref="F5:T5"/>
    <mergeCell ref="U5:AC5"/>
    <mergeCell ref="AD5:AH5"/>
    <mergeCell ref="F6:T6"/>
    <mergeCell ref="U6:AC6"/>
    <mergeCell ref="AD6:AH6"/>
    <mergeCell ref="F7:T7"/>
    <mergeCell ref="U7:AC7"/>
    <mergeCell ref="AD7:AH7"/>
    <mergeCell ref="B8:D8"/>
    <mergeCell ref="F8:J8"/>
    <mergeCell ref="K8:T8"/>
    <mergeCell ref="U8:W8"/>
    <mergeCell ref="X8:Y8"/>
    <mergeCell ref="Z8:AD8"/>
    <mergeCell ref="AE8:AF8"/>
    <mergeCell ref="AG8:AH8"/>
    <mergeCell ref="B9:D10"/>
    <mergeCell ref="F9:J9"/>
    <mergeCell ref="K9:T9"/>
    <mergeCell ref="U9:V9"/>
    <mergeCell ref="X9:Y9"/>
    <mergeCell ref="Z9:AD9"/>
    <mergeCell ref="AE9:AF9"/>
    <mergeCell ref="AG9:AH9"/>
    <mergeCell ref="F10:J10"/>
    <mergeCell ref="K10:T10"/>
    <mergeCell ref="U10:V10"/>
    <mergeCell ref="X10:Y10"/>
    <mergeCell ref="Z10:AD10"/>
    <mergeCell ref="AE10:AF10"/>
    <mergeCell ref="AG10:AH10"/>
    <mergeCell ref="B11:D11"/>
    <mergeCell ref="F11:J11"/>
    <mergeCell ref="K11:T11"/>
    <mergeCell ref="U11:V11"/>
    <mergeCell ref="X11:Y11"/>
    <mergeCell ref="Z11:AD11"/>
    <mergeCell ref="AE11:AF11"/>
    <mergeCell ref="AG11:AH11"/>
    <mergeCell ref="B12:D14"/>
    <mergeCell ref="F12:J12"/>
    <mergeCell ref="K12:T12"/>
    <mergeCell ref="U12:V12"/>
    <mergeCell ref="X12:Y12"/>
    <mergeCell ref="Z12:AD12"/>
    <mergeCell ref="AE12:AF12"/>
    <mergeCell ref="AG12:AH12"/>
    <mergeCell ref="U13:V13"/>
    <mergeCell ref="X13:Y13"/>
    <mergeCell ref="Z13:AD13"/>
    <mergeCell ref="AE13:AF13"/>
    <mergeCell ref="AG13:AH13"/>
    <mergeCell ref="F14:J14"/>
    <mergeCell ref="K14:T14"/>
    <mergeCell ref="U14:V14"/>
    <mergeCell ref="X14:Y14"/>
    <mergeCell ref="Z14:AD14"/>
    <mergeCell ref="AE14:AF14"/>
    <mergeCell ref="AG14:AH14"/>
    <mergeCell ref="F13:J13"/>
    <mergeCell ref="K13:T13"/>
    <mergeCell ref="U37:V37"/>
    <mergeCell ref="AE37:AF37"/>
    <mergeCell ref="Z37:AD37"/>
    <mergeCell ref="X37:Y37"/>
    <mergeCell ref="K37:T37"/>
    <mergeCell ref="F37:J37"/>
    <mergeCell ref="B37:D38"/>
    <mergeCell ref="F33:T33"/>
    <mergeCell ref="F32:T32"/>
    <mergeCell ref="H30:T30"/>
    <mergeCell ref="F30:G30"/>
    <mergeCell ref="AD29:AH29"/>
    <mergeCell ref="U29:AC29"/>
    <mergeCell ref="AD33:AH33"/>
    <mergeCell ref="U33:AC33"/>
    <mergeCell ref="AD32:AH32"/>
    <mergeCell ref="U32:AC32"/>
    <mergeCell ref="AD31:AH31"/>
    <mergeCell ref="U31:AC31"/>
    <mergeCell ref="K29:T29"/>
    <mergeCell ref="F29:J29"/>
    <mergeCell ref="B29:E34"/>
    <mergeCell ref="AG37:AH37"/>
    <mergeCell ref="F38:J38"/>
    <mergeCell ref="K38:T38"/>
    <mergeCell ref="U38:V38"/>
    <mergeCell ref="X38:Y38"/>
    <mergeCell ref="Z38:AD38"/>
    <mergeCell ref="AE38:AF38"/>
    <mergeCell ref="AG38:AH38"/>
  </mergeCells>
  <pageMargins left="0.7" right="0.7" top="0.75" bottom="0.75" header="0.3" footer="0.3"/>
  <pageSetup paperSize="1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ARCH D LAYOUT</vt:lpstr>
    </vt:vector>
  </TitlesOfParts>
  <Company>Kervin Home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Kervin</dc:creator>
  <cp:lastModifiedBy>Rod Kervin</cp:lastModifiedBy>
  <cp:lastPrinted>2021-01-07T21:50:59Z</cp:lastPrinted>
  <dcterms:created xsi:type="dcterms:W3CDTF">2011-07-28T20:42:35Z</dcterms:created>
  <dcterms:modified xsi:type="dcterms:W3CDTF">2021-01-07T22:07:39Z</dcterms:modified>
</cp:coreProperties>
</file>